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<sst xmlns="http://schemas.openxmlformats.org/spreadsheetml/2006/main" count="597" uniqueCount="319">
  <si>
    <t xml:space="preserve">Водонепронекні лабораторні костюми/комбінезон  XL </t>
  </si>
  <si>
    <t xml:space="preserve">Гентаміцину сульфат-Дарниця розчин для ін'єкцій 40мг/мл по 2мл № 10 в амп. ПрАТ "Фармацевтична фірма"Дарниця"  Україна </t>
  </si>
  <si>
    <t xml:space="preserve">Лідокаїн -Дарниця розчин для ін'єкцій 2% по  2мл в ампула  №10 ПрАТ "Фармацевтична фірма "Дарниця" Україна </t>
  </si>
  <si>
    <t xml:space="preserve">Магнію сульфат -Дарниця  р-н д/н  250мг/мл  амп  5 мл  №10 Дарниця Фарм ФІрма ПрАТ </t>
  </si>
  <si>
    <t xml:space="preserve">Маска 4-х слойна марлева ЄКСІМЕД № 10 </t>
  </si>
  <si>
    <t xml:space="preserve">Окуляри захисні (пластикова) </t>
  </si>
  <si>
    <t xml:space="preserve">Преднізолон-дарниця  розчин  для ін'єкцій 30мг/мл по 1мл в амп № 5 у контурних чарункових уп. ПрАТ "Фармацевтична фірма" Дарниця" Україна </t>
  </si>
  <si>
    <t xml:space="preserve">Розчин Рінгера розчин для інфузій по 200 мл у пляшках, №1 ПрАТ "Інфузія" Україна </t>
  </si>
  <si>
    <t xml:space="preserve">Рукавички  СФ оглядові нітрилові н/ст неопудр. сині р. 9-10 (№100) Німеччина </t>
  </si>
  <si>
    <t xml:space="preserve">Рукавички  оглядові  нітрилові  не опудрені нестер. Med Plast (розм. М) </t>
  </si>
  <si>
    <t xml:space="preserve">Фуросемід -Дарниця розчин для ін'єкцій 10 мг/мл по 2 мл в ампулі № 10 Дарниця Фармацевтична фірма ПрАТ </t>
  </si>
  <si>
    <t xml:space="preserve">ГЛЮКОЗА розчин для інфузій 5% по 400 мл </t>
  </si>
  <si>
    <t>ГЛЮКОЗА-НОВОФАРМ  розчин для інфузій,50 мг/мл по 200 мл у пляшці</t>
  </si>
  <si>
    <t>гепарин-фармекс розчин для інєкцій,5000 МО /МЛ ПО 1МЛ АБО ПО 5МЛ, ПО 5 ФЛАКОНІВ У КОНТУРНІЙ УПАКОВЦІ;ПО 1 КОНТУРНІЙ УПАКОВЦІ В КОРБКІ</t>
  </si>
  <si>
    <t>УП</t>
  </si>
  <si>
    <t>Цефазолін  порошок для розчину для інєкцій по 1000 мг,1 флакон з порошком №1</t>
  </si>
  <si>
    <t>КОЛІСТИН АЛВОГЕН, порошок для розчину для інєкцій або інфузій по 2 000 000 МО по 10 флаконів з порошком</t>
  </si>
  <si>
    <t xml:space="preserve">МЕРОПЕНЕМ-ВІСТА, порошок для приготування розчину для інєкцій по 1000 мг;10 флаконів з порошком </t>
  </si>
  <si>
    <t>Бинт в'язаний медичний нестерильний 5м х 14см Medicare</t>
  </si>
  <si>
    <t>Бинт марлевий медичний нестерильний 5м*10см тим 17 Medicare</t>
  </si>
  <si>
    <t>Бинт марлевий медичний нестерильний 7м*14см тип 17 Medicare</t>
  </si>
  <si>
    <t>Вата медична гігроскопічна 100 гр зіг-заг Medicare</t>
  </si>
  <si>
    <t>Голка атравматична колюча USP (EP): 4/0 (M1,5) Опусмед</t>
  </si>
  <si>
    <t>Голка атравматична колючаUSP (EP): 5/0 (M1) Опусмед</t>
  </si>
  <si>
    <t>Голка атравматична колючаUSP (EP): 6/0 (M0,7) Опусмед</t>
  </si>
  <si>
    <t>Голка атравматична ріжуча USP (EP): 3/0 (M2) Опусмед</t>
  </si>
  <si>
    <t>Голка атравматична ріжучаUSP (EP): 4/0 (M1,5)Опусмед</t>
  </si>
  <si>
    <t>Голка для встановлення підключичного катетера КВ-3 G-15 Каммед</t>
  </si>
  <si>
    <t>Голка спинальна 25G Medicare</t>
  </si>
  <si>
    <t>Зонд шлунковий Fr18 Medicare</t>
  </si>
  <si>
    <t>Зонд шлунковий Fr30 Medicare</t>
  </si>
  <si>
    <t>Канюля в/в з інєкційним клапаном 18G (зелений) 1,3 х 45мм Medicare</t>
  </si>
  <si>
    <t>Канюля в/в з інєкційним клапаном20G (рожевий) 1,1 х 32 мм Medicare</t>
  </si>
  <si>
    <t>Капрон кручений білий в катушках USP 1 (М4) довжиною 130 м Опусмед</t>
  </si>
  <si>
    <t>баб</t>
  </si>
  <si>
    <t>Капрон кручений білий в катушках USP 2 (М5) довжиною 80 м Опусмед</t>
  </si>
  <si>
    <t>Капрон кручений білий в катушках USP 2/0 (М2,5) довжиною 250 м Опусмед</t>
  </si>
  <si>
    <t>Катетер аспіраційний Fr 16 Medicare</t>
  </si>
  <si>
    <t>Катетер венозний підключичнийКВ-3 діам.1,4 Каммед</t>
  </si>
  <si>
    <t>Катетер Нелатона Fr14 жіночий Medicare</t>
  </si>
  <si>
    <t>Катетер Нелатона Fr16 жіночий Medicare</t>
  </si>
  <si>
    <t>Катетер НелатонаFr14 чоловічий Medicare</t>
  </si>
  <si>
    <t>Кетгут без голки  стер. №6 (UPS2) Биополімер</t>
  </si>
  <si>
    <t>Кетгут без голки стер. №3 (UPS3/0) Биополімер</t>
  </si>
  <si>
    <t>Кетгут без голки стер. №4  (UPS0) Биополімер</t>
  </si>
  <si>
    <t>Кетгут без голки стер. №5 (UPS1) Биополімер</t>
  </si>
  <si>
    <t>Кетгут без голки стер. №7 (UPS3) Биополімер</t>
  </si>
  <si>
    <t>Леза для скальпелю р. 23 Medicare</t>
  </si>
  <si>
    <t>Одноразові системи для переливання інфузійних розчинівголка 21G 1 1/2 (0,8 х 38мм) Medicare</t>
  </si>
  <si>
    <t>Пластир медичний фіксуючий на бавовняній основі 1см*500 см Medicare</t>
  </si>
  <si>
    <t>Пластир медичний фіксуючий на бавовняній основі 2см*500см Medicare</t>
  </si>
  <si>
    <t>Пластир медичний фіксуючий на бавовняній основі 3 см *500 см Medicare</t>
  </si>
  <si>
    <t>Пов'язка антимікробна сорбційна стерильна для лікування шкірних ушкоджень  5х5 см Medicare</t>
  </si>
  <si>
    <t>Подовжувач інфузійний магістралей (150см) Medicare</t>
  </si>
  <si>
    <t>Рукавички хірургічні стерильні припудрені текстуровані р.7,0 Medicare</t>
  </si>
  <si>
    <t>Рукавички хірургічні стерильні припудрені текстуровані р.7,5 Medicare</t>
  </si>
  <si>
    <t>Рукавички хірургічні стерильні припудрені текстуровані р.8,0 Medicare</t>
  </si>
  <si>
    <t>Системи для переливання крові з металевою голкою голка 18G 1 1/2 (1,2 х 38мм) Medicare</t>
  </si>
  <si>
    <t>Трубка ендотрахеальна з манжетою р.7.5 Medicare</t>
  </si>
  <si>
    <t>Трубка ендотрахеальна з манжетоюр.8.0 Medicare</t>
  </si>
  <si>
    <t>Фільтр вірусо-бактеріальний одноразового використання, стерильний (електростатичний з портом, для дорослих) Medicare</t>
  </si>
  <si>
    <t>Шприц ін'єкційний  одноразового застосування  стерильний 3-х  компонентний Луер сліп 2 мл з голкою 0,6 х 25 мм (25Gх1'') Medicare</t>
  </si>
  <si>
    <t>Шприц ін'єкційний  одноразового застосування  стерильний 3-х компонентний Луер сліп 10 мл з голкою 0,8 х 38 мм (21Gх1 1/2'') Medicare</t>
  </si>
  <si>
    <t>Шприц ін'єкційний  одноразового застосування  стерильний 3-х компонентний Луер сліп 20 мл з голкою 0,8 х 38 мм (21Gх1 1/2'') Medicare</t>
  </si>
  <si>
    <t>Шприц ін'єкційний  одноразового застосування  стерильний 3-х компонентний Луер сліп 5 мл з голкою 0,7 х 32 мм (22Gх1 1/4'') Medicare</t>
  </si>
  <si>
    <t>Цефтріаксон порошок для росчину для ін'єкцій по 1,0г у флаконах № 10 (конт.) в/в. в/м (Україна)</t>
  </si>
  <si>
    <t>Октра д/1 0,01% 1мл № 5</t>
  </si>
  <si>
    <t>Фленокс 4000а-ХаМО/0,4мл № 10</t>
  </si>
  <si>
    <t>АМІОДАРОН. Таблетки по 0,2 г № 30 (10*3) у блістерах</t>
  </si>
  <si>
    <t>АРИТМІЛ Розчин для інєкцій 50 мг/мл, по 3 мл в ампулах № 5</t>
  </si>
  <si>
    <t>АСКОРБІНОВА КИСЛОТА_ДАРНИЦЯ, Розчин для інєкцій, 100 мг/мл по 2 мл в ампулі № 10</t>
  </si>
  <si>
    <t>Атракуріум-ново. Розчин для інєкцій, 10мг/мл по 5мл в ампулах №5</t>
  </si>
  <si>
    <t>АТРОПІН-ДАРНИЦЯ. Розчин для інєкцій, 1 мг/мл по 1 мл в ампулі №10 (5*2)</t>
  </si>
  <si>
    <t>БІКАЛУТАМІД-ВІСТА .Таблетки, вкриті плівкою оболонкою, по 50 г № 30 (10*3) у блістерах</t>
  </si>
  <si>
    <t>ВУГІЛЛЯ АКТИВОВАНЕ Таблетки по 250 мг № 10</t>
  </si>
  <si>
    <t>ГЕК_ІНФУЗІЯ, Розчин для інфузій 6% у пляшках скляних по 200 мл</t>
  </si>
  <si>
    <t>Гідрокортизон Ацетат. Суспензія для інєкцій, 25 мг/мл по 2 мл в ампулі зі скла, по 10 ампул у пачці</t>
  </si>
  <si>
    <t>ДАЛАРГІН-ФАРМСИНТЕЗ. Розчин для інєкцій 1 мг/мл по 1 мл в ампулі №10 у коробці</t>
  </si>
  <si>
    <t>ДЕКСАМЕТАЗОН_ДАРНИЦЯ, Розчин для інєкцій, 4мг/мл по 1 мл в ампулі №5</t>
  </si>
  <si>
    <t>Дитилін-Біолік. Розчин для інєкцій, 20 мг/мл по 5мл в ампулах №10 в коробці</t>
  </si>
  <si>
    <t>Клофелін-зн. Розчин для інєкцій,0,01% по 1мл в ампулах №10 в коробці</t>
  </si>
  <si>
    <t>ЛЕВОФЛОКСАЦИН, Розчин для інфузій 0,5 % по 100 мл у пляшках №1</t>
  </si>
  <si>
    <t>МЕТОКЛОПРАМІД_ДАРНИЦЯ, Розчин для інєкцій,5 мг/мл по 2 мл по 5 апмул у контурній чарунковій упаковці; по 2 контурні упаковки в пачці № 10</t>
  </si>
  <si>
    <t>Новостезин спінал хеві розчин для ін'єкцій 5мг/мл по 4мл у фл. № 5</t>
  </si>
  <si>
    <t>ОМЕПРАЗОЛ, Ліофілізат для розчину для інфузій по 40 мг у флаконах №1</t>
  </si>
  <si>
    <t>ОНДАНСЕТРОН. Розчин для інєкцій,2 мг/ мл по 2 мл в апмулі №5</t>
  </si>
  <si>
    <t>ОНДАНСЕТРОН. Розчин для інєкцій,2 мг/ мл по 4 мл в апмулі №5</t>
  </si>
  <si>
    <t>ОНДАНСЕТРОНТаблетки вкриті оболонкою по 4 мг, по 10 теблеток  у блістері;по 1 блістеру у пачці</t>
  </si>
  <si>
    <t>ПАНКРЕАТИН 8000,Таблетки гастрорезимтеннті № 50 (10*5) у блістерах</t>
  </si>
  <si>
    <t>Пропофол кабі ємульсія для ін'єкцій або інфузій 10мг/мл по 20мл в амп по 5амп  у пачці  з картону</t>
  </si>
  <si>
    <t>Тіопентал ліофілізат для розчину для ін'єкцій по 1,0г у фл.</t>
  </si>
  <si>
    <t>Флуконазол.Розчин для інфузій 0,2 % по 100 мл у пляшці</t>
  </si>
  <si>
    <t>Флуконазол-Дарниця.Капсули по 0,1 г № 10 (10*1) у контурних чарункових упаковках</t>
  </si>
  <si>
    <t>Флуконазол-Дарниця.Капсули по 0,15 г №3 (1*3) у контурних чарункових упаковках</t>
  </si>
  <si>
    <t>ФРАКСИПАРИН. Розчин для інєкцій,9500 МО анти-Ха/ мл, 0,3 мл (2850 МО анти-Ха/0,3 мл) у попередньо заповненому шприцу; по 2 шприци у блістеру; по 5 блістерів у коробці</t>
  </si>
  <si>
    <t>ДРОТАВЕРИН-ДАРНИЦЯ .Розчин для інєкцій, 20 мг/мл по 2 мл в ампулах №5</t>
  </si>
  <si>
    <t xml:space="preserve">БЕТАЙОД-ЗДОРОВ'Я. Розчин нашкірний, 100 мг/мл по 50 мл у флаконах №1 </t>
  </si>
  <si>
    <t>№ п/п</t>
  </si>
  <si>
    <t>Найменування</t>
  </si>
  <si>
    <t>Одиниці
виміру</t>
  </si>
  <si>
    <t>Кількість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</si>
  <si>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</si>
  <si>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</si>
  <si>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</si>
  <si>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</si>
  <si>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уп</t>
  </si>
  <si>
    <t>фл</t>
  </si>
  <si>
    <t>Лідокаїну г/х 10% по 2мл №10</t>
  </si>
  <si>
    <t>Грип</t>
  </si>
  <si>
    <t>Вироби медичного призначення</t>
  </si>
  <si>
    <t>шт</t>
  </si>
  <si>
    <t xml:space="preserve">Дренажний комплект циклера </t>
  </si>
  <si>
    <t>Арикстра д/ін 12/5 мг/мол 0,6 №10</t>
  </si>
  <si>
    <t>Заст. головного лікаря з медичної частини                                                        А.О. Тамамшева</t>
  </si>
  <si>
    <t>Централізоване постачання (за Державні кошти, передбачені МОЗ України  у держбюджеті)</t>
  </si>
  <si>
    <t>Централізоване постачання (за Обласні кошти, передбачені у обласному бюджеті)</t>
  </si>
  <si>
    <t>флакон</t>
  </si>
  <si>
    <t>шпр</t>
  </si>
  <si>
    <t>к-т</t>
  </si>
  <si>
    <t>Протез судини в"язаний прямий InterGard 8мм х 40см, IGK0008-40</t>
  </si>
  <si>
    <t>Коронарний ангіопластичний катетер RIVER, CBR 1,50 x15140, Diameter 1,5/Lehgth 15</t>
  </si>
  <si>
    <t xml:space="preserve">Коронарний ангіопластичний катетер RIVER, CBR 3,00 x15140, Diameter 3/Lehgth 15 </t>
  </si>
  <si>
    <t>Протез судини в"язаний біфуркаційний Inter Gard 16ммх8мм, 50 см</t>
  </si>
  <si>
    <t xml:space="preserve">Система эндопротез тазобедренного сустава "Мотор Сечь" </t>
  </si>
  <si>
    <t xml:space="preserve">Бария сульфат для рентгеноскопии 80г   </t>
  </si>
  <si>
    <t>Клофелин - ЗН р-р д/ин 0,01% 1мл амп № 10</t>
  </si>
  <si>
    <t>Папір діаграмний 50 х 30</t>
  </si>
  <si>
    <t>ЗАНІДІП таб,в/о 10 мг  №28 (14х2)</t>
  </si>
  <si>
    <t>Швидкий тест для виявлення анитіл до вірусу імунодефіциту людини</t>
  </si>
  <si>
    <t>ЗАНІДІП таб,в/о 20 мг  №28 (14х2)</t>
  </si>
  <si>
    <t>уп.</t>
  </si>
  <si>
    <t>Кетгут без голки стер. №4  (UPS0) 150см Medico (Huaian) Китай</t>
  </si>
  <si>
    <t>Кетгут без голки стер. №5 (UPS1) 150см Medico (Huaian) Китай</t>
  </si>
  <si>
    <t>Дексаметазон розчин для ін'єкцій 4мг/мл по 1мл в амп № 5</t>
  </si>
  <si>
    <t>Шприц Medic-o-planet  10мл, 3-х комп, Луер Лок, з надітою голкою, 21G х1 1/2 (0,8х40 мм), polybag</t>
  </si>
  <si>
    <t>Папір діаграмний 57 х 18</t>
  </si>
  <si>
    <t>шприц</t>
  </si>
  <si>
    <t>Індикатор парової стериолізації 180/60</t>
  </si>
  <si>
    <t xml:space="preserve">Шприц ін`єкц.однор.викор.2мл </t>
  </si>
  <si>
    <t>Інші джерела фінансування (гуманітарна допомога, благодійні внески, тощо страхові)</t>
  </si>
  <si>
    <t>Кофеін натрію розчин для ін. 200мг/мл по 1мл в амп № 10</t>
  </si>
  <si>
    <t>Маска медична тришарова на резинці "Славна" нестерильна, Україна</t>
  </si>
  <si>
    <t>Благодійні внески  ГРИП</t>
  </si>
  <si>
    <t>Азитроміцин табл в/о 500мг № 3</t>
  </si>
  <si>
    <t>Амоксил-К 1000 табл в/о (875мг/125мг) № 14</t>
  </si>
  <si>
    <t>Амоксил-К пор д/р-ну д/ін фл 1,2г № 1</t>
  </si>
  <si>
    <t>Анальгін р-н д/ін 500мг*мл 2мл № 10</t>
  </si>
  <si>
    <t>Ацетал табл 600мг № 10</t>
  </si>
  <si>
    <t>Гепацеф Комбі пор д/р-ну д/ін фл 2,0г.</t>
  </si>
  <si>
    <t>Дексаметазон р-н д/ін 4мг/мл амп 1мл № 5</t>
  </si>
  <si>
    <t>Диклофенак натр р-н д/ін 2,5% 3мл № 5</t>
  </si>
  <si>
    <t>Димедрол р-н д/ін 1% амп 1мл № 10</t>
  </si>
  <si>
    <t>Єуфілін-Дарниця р-н д/ін 20м г/мл амп № 10</t>
  </si>
  <si>
    <t>Левофлоксацин р-н д/інф 0,5% фл 100мл № 1</t>
  </si>
  <si>
    <t>Левофлоксацин табл в/о 500мг № 10</t>
  </si>
  <si>
    <t>Мукасол р-н д/інф 7,5мг/мл 2мл № 10</t>
  </si>
  <si>
    <t>Натрію хлорид 0,9% 100мл</t>
  </si>
  <si>
    <t>Натрію хлорид р-н д/інф 9 мг/мл фл 200мл № 1 скло</t>
  </si>
  <si>
    <t>ПаракцетамолБ.Браун р-н д/інф 10 мг/мл 100мл № 10</t>
  </si>
  <si>
    <t>Паракцетамол-Дарниця табл 500мг № 10</t>
  </si>
  <si>
    <t>Спирт єтиловий 96% р-н 100мл</t>
  </si>
  <si>
    <t>Спіронолактон-Дарниця табл 25мг № 30</t>
  </si>
  <si>
    <t>Торсид р-н д/ін 5мг/мл амп 4м л № 5</t>
  </si>
  <si>
    <t>Фрівей Комбі р-н д/інг 25мл фл</t>
  </si>
  <si>
    <t>Си стема ПР</t>
  </si>
  <si>
    <t>Маска киснева з мішком для дорослих</t>
  </si>
  <si>
    <t>Шприц 20,0 мл</t>
  </si>
  <si>
    <t>Шприц 10,0 мл</t>
  </si>
  <si>
    <t>Шприц 5,0 мл</t>
  </si>
  <si>
    <t>Бинт марлевий медичний нестерильний 7 * 14см</t>
  </si>
  <si>
    <t>Вата медична 100гр нестерильна</t>
  </si>
  <si>
    <t xml:space="preserve">Пластир медичний на бавовняній основі  2*500см </t>
  </si>
  <si>
    <t>Катетер внутрішньовенний G 20</t>
  </si>
  <si>
    <t>Система для небулайзера</t>
  </si>
  <si>
    <t>Плівка рентгенівська медична MEDIPHOT X-O/RP зеленочутлива 30 х 40 см  100 аркушів</t>
  </si>
  <si>
    <t>Проявник "Хім Рей" для обробки рентгенівської плівки  3л (на 15 р-ну)</t>
  </si>
  <si>
    <t>Фіксаж "ХімРей" для ручної обробки рентгенівської плівки 3л (на 15л розчину)</t>
  </si>
  <si>
    <t xml:space="preserve">Стрептокіназа-Біофарма, ліофілізат для розчину для інфузій по 1500000МО, 1 флакон з ліофілізатом у блістері, по 1 блістеру у пачці з картону </t>
  </si>
  <si>
    <t xml:space="preserve">Ультравіст 370, розчин для ін"єкцій та інфузій, 370 мг/мл, по 100 мл у флаконі, по 1 флакону у картонній пачці </t>
  </si>
  <si>
    <t>Томогексол, розчин для ін"єкцій, 350 мг йоду/мл, по 50мл у флаконі, по 1 флакону у картонній пачці сер.300318/7UA</t>
  </si>
  <si>
    <t xml:space="preserve">Комплект трубок підвищенної міцності для перитонеального діалізу з гвинтовими затискачами MiniCap </t>
  </si>
  <si>
    <t>Фіксуючий титановий перехідник для діалізного катетера</t>
  </si>
  <si>
    <t>СТРЕПТОКІНАЗА-Біофарма Ліофілізат для розчину для інфузій по 1500000 МО 1 флакон з ліофілізатом у блістері; по 1 блістеру у пачці з картону</t>
  </si>
  <si>
    <t>Протези тазостегнового суглобу безцементні стерильні IRENE</t>
  </si>
  <si>
    <t>Протези тазостегнового суглобу зацементовані стерильні IRENE</t>
  </si>
  <si>
    <t>Лікарський засіб для запобігання небажаної вагітності  "Депо-провера, 150 мг/мл по 1 мл у флаконі"</t>
  </si>
  <si>
    <t>ЕМАВЕЙЛ розчин для ін"єкцій, 2000 МО/мл по 1 мл у попередньо наповненому шприці в пачці з картону № 1 сер.201901014S</t>
  </si>
  <si>
    <t>Кальцію хлорид розчин для ін"єкцій, 100 мг/мл, по 10 мл в ампулі, №10</t>
  </si>
  <si>
    <t>СЕВОРАН Рідина для інгаляцій, 100%, по 250 мл у пластиковому флаконі з ковпачком системи Quik fil; по 1 флакону в картонній коробці</t>
  </si>
  <si>
    <t>Папір діаграмний 80 х 20</t>
  </si>
  <si>
    <t>Папір діаграмний 80 х 30</t>
  </si>
  <si>
    <t>Папір діаграмний 110 х 20</t>
  </si>
  <si>
    <t>Лікарські засоби НСЗУ</t>
  </si>
  <si>
    <t>Метопролол табл по 50мг №30</t>
  </si>
  <si>
    <t>шт.</t>
  </si>
  <si>
    <t>пара</t>
  </si>
  <si>
    <t>Гепарин_фармекс, розчин для інєкцій, 5000 МО по 5 мл у флаконах №5</t>
  </si>
  <si>
    <t>кан</t>
  </si>
  <si>
    <t>таб</t>
  </si>
  <si>
    <t>АХД 2000 ультра 1000 мл</t>
  </si>
  <si>
    <t>Декасан розчин 0,2 мг/мл по 200 мл</t>
  </si>
  <si>
    <t>пл</t>
  </si>
  <si>
    <t>Економдез класік 1000 мл</t>
  </si>
  <si>
    <t xml:space="preserve">Ендопротез Еп-ОРТЕН-О </t>
  </si>
  <si>
    <t>Ендопротез Еп-ОРТЕН-Т</t>
  </si>
  <si>
    <t>Експрес-тест ВІЛ-1,2,0 Швидка відповідь</t>
  </si>
  <si>
    <t>Засіб дезінфікуючий Амшсепт 5л</t>
  </si>
  <si>
    <t>Окуляри захисні</t>
  </si>
  <si>
    <t>респіратор</t>
  </si>
  <si>
    <t>рукавички медичні нестер</t>
  </si>
  <si>
    <t>пар</t>
  </si>
  <si>
    <t xml:space="preserve">Санітаб </t>
  </si>
  <si>
    <t>Тест-система для виявлення антитіл до ВІЛ</t>
  </si>
  <si>
    <t>Швидкий діагностичний тест для виявлення гепатиту С</t>
  </si>
  <si>
    <t xml:space="preserve">Цитростерил 5 л </t>
  </si>
  <si>
    <t xml:space="preserve">Діалізатор xevonta HI 10 </t>
  </si>
  <si>
    <t xml:space="preserve">Діалізатор xevonta HI 15 </t>
  </si>
  <si>
    <t>Діалізатор xevonta HI 18</t>
  </si>
  <si>
    <t>Діалізатор xevonta HI 20</t>
  </si>
  <si>
    <t>Міський резервний фонд</t>
  </si>
  <si>
    <t>Бахіли одноразові</t>
  </si>
  <si>
    <t>Захисний щиток</t>
  </si>
  <si>
    <t>Респіратор</t>
  </si>
  <si>
    <t>Смужки індикаторні Стерилан 120/45 № 1000</t>
  </si>
  <si>
    <t>Смужки індикаторні Стерилан 132/20 № 1000</t>
  </si>
  <si>
    <t>Смужки індикаторні Стерилан УП 120/45 № 1000</t>
  </si>
  <si>
    <t>Смужки індикаторні Стерилан УП 132/20 № 1000</t>
  </si>
  <si>
    <t>Анальгін розчин для ін'єкцій 500мг/мл по 2мл в амп № 10</t>
  </si>
  <si>
    <t>пач</t>
  </si>
  <si>
    <t>Інфулган розчин для інфузій 10мг/мл  по 100мл</t>
  </si>
  <si>
    <t>пляш</t>
  </si>
  <si>
    <t>Інфулган розчин для інфузій 10мг/мл  по 20мл</t>
  </si>
  <si>
    <t>Лінелід розчин для інфузій 2мг/мл по 300 мл контейнер полімерний</t>
  </si>
  <si>
    <t>контнр</t>
  </si>
  <si>
    <t>Натрію хлорид розчин для ін'єкцій 9мг/мл по 5мл в амп № 10</t>
  </si>
  <si>
    <t>Натрію хлорид розчин для інфузій 9мг/мл по 100 мл  у контейнерах полімерних</t>
  </si>
  <si>
    <t>конт</t>
  </si>
  <si>
    <t>Натрію хлорид розчин для інфузій 9мг/мл по 200 мл  у контейнерах полімерних</t>
  </si>
  <si>
    <t>Натрію хлорид розчин для інфузій 9мг/мл по 250 мл  у контейнерах полімерних</t>
  </si>
  <si>
    <t>Натрію хлорид розчин для інфузій 9мг/мл по 400 мл  у контейнерах полімерних</t>
  </si>
  <si>
    <t>Сангера розчин для ін'єкцій 100мг/мл по 5мл в амп № 5</t>
  </si>
  <si>
    <t>Сода-бу фет розчин для інфузій 42мг/мл по 1  мл</t>
  </si>
  <si>
    <t>Цефепім Юрія-фарм  порошок для розчину для ін'єкцій по 1000мг у флаконах № 1</t>
  </si>
  <si>
    <t>Цефтазидим Юрія-фарм порошок для розчину для ін'єкцій по 1000мг у флаконах № 1</t>
  </si>
  <si>
    <t>Діагностичний моноклональний реагент - анти - D</t>
  </si>
  <si>
    <t>Діагностичний моноклональний реагент - анти - А</t>
  </si>
  <si>
    <t>Діагностичний моноклональний реагент - анти - АВ</t>
  </si>
  <si>
    <t>Діагностичний моноклональний реагент - анти - В</t>
  </si>
  <si>
    <t>Лікарський засіб Спирт етиловий 96%, розчин по 100 мл у фл</t>
  </si>
  <si>
    <t>флак</t>
  </si>
  <si>
    <t>Лікарський засіб Спирт етиловий 70%, розчин по 100 мл у фл</t>
  </si>
  <si>
    <t xml:space="preserve"> АХД - 2000 ультра  (блакитний) 1000мл, шт</t>
  </si>
  <si>
    <t xml:space="preserve"> АХД 2000 гель 1000мл, шт.</t>
  </si>
  <si>
    <t xml:space="preserve"> АХД 2000 експрес (АНD 2000 express)  1000мл, шт</t>
  </si>
  <si>
    <t xml:space="preserve"> Засіб дезінфікуючий  Лізоформін 3000  1л ТОВ "Бланідас"</t>
  </si>
  <si>
    <t>Амісепт ( Amicept)  1000мл засіб дезінфікуючий, шт</t>
  </si>
  <si>
    <t>Бланідас 300  ( гранули)  1 кг ТОВ Бланідас, шт</t>
  </si>
  <si>
    <t>Засіб дезінфікуючий "Амісепт (Аmisept)"  5л</t>
  </si>
  <si>
    <t>Засіб дезінфікуючий "Етасепт (Etasept)" 1000мл ТОВ "Бланідас"</t>
  </si>
  <si>
    <t>Септомакс 1000гр. (засіб дезинфікуючий) ТОВ Біонік</t>
  </si>
  <si>
    <t>Бланідас 300, в таблетках (по 300 шт)</t>
  </si>
  <si>
    <t>Катетер Фолея латексний 3-ходов Мedicare (Fr24)</t>
  </si>
  <si>
    <t>Катетер типу Пеццера СН-28/L-350мм</t>
  </si>
  <si>
    <t>Лезо д/скальпеля Medicare № 10</t>
  </si>
  <si>
    <t>Катетер Фолея латексний 2-ходов Мedicare (Fr22)</t>
  </si>
  <si>
    <t>Антисептик для рук 1л(апт/фас)</t>
  </si>
  <si>
    <t>ГЛЮКОЗА розчин для інєкцій 40% по 20 мл в ампулі, по 10 ампул</t>
  </si>
  <si>
    <t>Лікарські засоби COVID</t>
  </si>
  <si>
    <t>Аранесп №1</t>
  </si>
  <si>
    <t>Меропенем,порошок для розчину д/ін 1000мг №1</t>
  </si>
  <si>
    <t>ксаврон розчин для інєкцій №2</t>
  </si>
  <si>
    <t>маска медична одноразова</t>
  </si>
  <si>
    <t>рукавички латексні оглядові</t>
  </si>
  <si>
    <t>Желатину Розчин 10 %</t>
  </si>
  <si>
    <t>Метронідазол розчин для інфузій 5 мг/мл по 100мл</t>
  </si>
  <si>
    <t>Комплект для ангіографії у складі:-Інтродьюсер RADIFOCUS INTRODUSER ІІ-1шт; катетер RADIFOCUS GLIDECATH- 2шт, провідник  RADIFOCUS   GUIDE WIRE M -1 шт, пристрій для стиснення пропеневої артерії TR Band-1шт</t>
  </si>
  <si>
    <t>компл</t>
  </si>
  <si>
    <t>Бинт гіпс. Неосип 20 х 2,7 Білосніжка</t>
  </si>
  <si>
    <t xml:space="preserve">ІМІПЕНЕМ/ ЦИЛАСТАТИН _ВІСТА порошок для приготування розчину для інфузій по 500 мг/500 мг; 10 скляних флаконів з порошком у картоній коробці </t>
  </si>
  <si>
    <t>Марлевий відріз медичнийнестерильний 1000см*90см Україна</t>
  </si>
  <si>
    <t xml:space="preserve"> Засіб дезінфікуючий "Госпісепт (Gospisept)" 1кг</t>
  </si>
  <si>
    <t xml:space="preserve"> Засіб дезінфікуючий "Мікрасепт (Micrasept)"  1000мл (помаранчевий)</t>
  </si>
  <si>
    <t>АХД 2000  гель, 1000мл з дозуючим тригером</t>
  </si>
  <si>
    <t>АХД 2000 експрес (AHD 2000 express), 1000 мл з дозуючим пристроєм</t>
  </si>
  <si>
    <t>АХД 2000 експрес (АНD 2000 express)  5л, шт.</t>
  </si>
  <si>
    <t>Бланідас 300, в гран. 1 кг</t>
  </si>
  <si>
    <t>Санітаб, (Sanitab) 1 кг (у таблетках) засіб дезінфікуючий</t>
  </si>
  <si>
    <t>Плівка рентгенівська медична MEDIPOT X-O/Rpзеленочутлива 18*24 100 аркуша</t>
  </si>
  <si>
    <r>
      <t>Перелік лікарських засобів та виробів медичного призначення закуплених    
КП "Криворізька міська клінічна лікарня № 2"  КМР                                                     
станом на 3 серпня</t>
    </r>
    <r>
      <rPr>
        <b/>
        <sz val="10"/>
        <color indexed="10"/>
        <rFont val="Times New Roman"/>
        <family val="1"/>
      </rPr>
      <t xml:space="preserve"> 2020 р.</t>
    </r>
  </si>
  <si>
    <t>Костюм/комбінезон біологічного захисту</t>
  </si>
  <si>
    <t xml:space="preserve">15GA-R25 Діалізна голка  </t>
  </si>
  <si>
    <t xml:space="preserve">AV-Set ONLINEplus 5008-R  Кровопровідні магістралі </t>
  </si>
  <si>
    <t xml:space="preserve">BiBag 5008 650g  Бікарбонат натрію для гемодеалізу </t>
  </si>
  <si>
    <t xml:space="preserve">FX 80 classix Діалізатор </t>
  </si>
  <si>
    <t xml:space="preserve">Granudial AF11 Кислотний концентрат для гемодеалізу  </t>
  </si>
  <si>
    <t xml:space="preserve">Sporotal 100  Для очистки та дезінфекції гемодіалізних апаратів містить гіпохлорит натрію, гідроксид калію </t>
  </si>
  <si>
    <t>АРИКСТРА (фондапаринукс натрію) розчин для ін"єкцій, 2,5 мг/0,5 мл по 0,5 мл у попередньо заповненому шприц</t>
  </si>
  <si>
    <t>Брилінта, таблетки по 90мг</t>
  </si>
  <si>
    <t xml:space="preserve">ДІАНІЛ ПД 4 з вмістом глюкози 1,36% М/ОБ13,6 мг/мл, розчин для перитонеального діалізу, по 2000 мл розчину у пластиковому мішку "Віафлекс" 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</si>
  <si>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</si>
  <si>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>ДІАНІЛ ПД 4 З ВМІСТОМ ГЛЮКОЗИ 2,27% М/ОБ/22,7 мг/мл, розчин для перитонеального діалізу, по 5000 мл</t>
  </si>
  <si>
    <t>ДІАНІЛ ПД4 З ВМІСТОМ ГЛЮКОЗИ 3,86% М/ОБ/38,6 мг/мл, розчин для перитонеального діалізу, по 5000 мл розчину у пластиковому мішку</t>
  </si>
  <si>
    <t>ЕКСТРАНІЛ, по 2,0 л розчину у пластиковому мішку, обладнаному ін"єкційним портом</t>
  </si>
  <si>
    <t xml:space="preserve">Катетер Argyle для перитонеального діалізу, CurlCath, с 2 манжетами, 62 см </t>
  </si>
  <si>
    <t xml:space="preserve">Набір HomeChoice для автоматизованого ПД з касетою, 4 конектори </t>
  </si>
  <si>
    <t>НУТРІНІЛ ПД4 з 1,1% вмістом амінокислот розчин для перитонеального діалізу по 2л у пластиковому мішку</t>
  </si>
  <si>
    <t xml:space="preserve">ДІАНІЛ ПД 4  з вмістом глюкози 1,36% в мішках подвійних ємністю 2000 мл розчину у мішку "Віафлекс" </t>
  </si>
  <si>
    <t xml:space="preserve">ДІАНІЛ ПД 4  з вмістом глюкози 2,27% в мішках подвійних ємністю 2000 мл розчину у мішку "Віафлекс" </t>
  </si>
  <si>
    <t>ДІАНІЛ ПД4 З ВМІСТОМ ГЛЮКОЗИ 3,86% М/ОБ/38,6 мг/мл, розчин для перитонеального діалізу, по 5000 мл розчину у пластиковому мішку "Віафлекс"</t>
  </si>
  <si>
    <t>Затискач вихідного каналу мішків для перитоніального діалізу</t>
  </si>
  <si>
    <t>КОВПАЧОК роз"єднувальний дезінфікуючий MiniCap</t>
  </si>
  <si>
    <t xml:space="preserve">15GV-R25 Діалізна голка  </t>
  </si>
  <si>
    <t>Балон-катетер для коронарної ангіопластики (коронарний балон-катетер для постдилятації стандартних уражень). Катетер  для коронарної ангіопластики FRYDERYK</t>
  </si>
  <si>
    <t>Балон-катетер для коронарної ангіопластики (коронарний балон-катетер для предилятації стандартних уражень). Коронарний ангіопластичний катетер RIVER</t>
  </si>
  <si>
    <t xml:space="preserve">ВЕРОРАБ, вакцина антирабічна, по 1 дозі у флаконах №1 </t>
  </si>
  <si>
    <t>Інтродюсер кардіологічний, INT6FK, 6Fr (11сm)</t>
  </si>
  <si>
    <t xml:space="preserve">Катетер для коронарної ангіопластики FRYDERYK, СВА 3,5х10 140, Diameter 3,5/Length 10 </t>
  </si>
  <si>
    <t>Катетер для коронарної ангіопластики FRYDERYK, СВА 3,5х20 140, Diameter 3,5/Length 20</t>
  </si>
  <si>
    <t xml:space="preserve">Тонкостінний судинний протез політетрафторелатином, вкритий вуглецем, із з"ємним спіральним посиленням, довжина 70см, діаметр 8мм в комплекті з вісьмома хірургічними шовними матеріалами: - Судинний протез IMPRACARBOFLO PTFE (1шт в комплекті); - Хірургічний авторматичний шовний матеріал, стерильний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</si>
</sst>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.00_);_(* \(#,##0.00\);_(* \-??_);_(@_)"/>
    <numFmt numFmtId="167" formatCode="0.000"/>
    <numFmt numFmtId="168" formatCode="_-* #,##0.00&quot;р.&quot;_-;\-* #,##0.00&quot;р.&quot;_-;_-* &quot;-&quot;??&quot;р.&quot;_-;_-@_-"/>
    <numFmt numFmtId="169" formatCode="_-* #,##0&quot;р.&quot;_-;\-* #,##0&quot;р.&quot;_-;_-* &quot;-&quot;&quot;р.&quot;_-;_-@_-"/>
    <numFmt numFmtId="170" formatCode="_-* #,##0.00_р_._-;\-* #,##0.00_р_._-;_-* &quot;-&quot;??_р_._-;_-@_-"/>
    <numFmt numFmtId="171" formatCode="_-* #,##0_р_._-;\-* #,##0_р_._-;_-* &quot;-&quot;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Border="0" applyProtection="0">
      <alignment/>
    </xf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/>
    </xf>
    <xf numFmtId="49" fontId="47" fillId="34" borderId="10" xfId="0" applyNumberFormat="1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49" fontId="47" fillId="34" borderId="14" xfId="0" applyNumberFormat="1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wrapText="1"/>
    </xf>
    <xf numFmtId="0" fontId="47" fillId="0" borderId="14" xfId="0" applyFont="1" applyFill="1" applyBorder="1" applyAlignment="1">
      <alignment horizontal="center"/>
    </xf>
    <xf numFmtId="0" fontId="47" fillId="33" borderId="14" xfId="0" applyNumberFormat="1" applyFont="1" applyFill="1" applyBorder="1" applyAlignment="1">
      <alignment horizontal="center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center"/>
    </xf>
    <xf numFmtId="1" fontId="47" fillId="0" borderId="10" xfId="0" applyNumberFormat="1" applyFont="1" applyFill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/>
    </xf>
    <xf numFmtId="1" fontId="47" fillId="33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33" borderId="15" xfId="0" applyFont="1" applyFill="1" applyBorder="1" applyAlignment="1">
      <alignment wrapText="1"/>
    </xf>
    <xf numFmtId="0" fontId="47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wrapText="1"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3" fontId="47" fillId="34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vertical="top" wrapText="1"/>
    </xf>
    <xf numFmtId="0" fontId="47" fillId="0" borderId="10" xfId="55" applyFont="1" applyFill="1" applyBorder="1" applyAlignment="1">
      <alignment horizontal="left" vertical="top" wrapText="1"/>
      <protection/>
    </xf>
    <xf numFmtId="0" fontId="47" fillId="0" borderId="10" xfId="55" applyFont="1" applyFill="1" applyBorder="1" applyAlignment="1">
      <alignment horizontal="center" vertical="top"/>
      <protection/>
    </xf>
    <xf numFmtId="0" fontId="47" fillId="0" borderId="10" xfId="0" applyFont="1" applyFill="1" applyBorder="1" applyAlignment="1">
      <alignment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left" vertical="top" wrapText="1"/>
    </xf>
    <xf numFmtId="0" fontId="47" fillId="35" borderId="10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/>
    </xf>
    <xf numFmtId="0" fontId="47" fillId="0" borderId="17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3" xfId="54" applyFont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6" borderId="12" xfId="0" applyFont="1" applyFill="1" applyBorder="1" applyAlignment="1">
      <alignment horizontal="center"/>
    </xf>
    <xf numFmtId="0" fontId="47" fillId="36" borderId="11" xfId="0" applyFont="1" applyFill="1" applyBorder="1" applyAlignment="1">
      <alignment horizontal="center"/>
    </xf>
    <xf numFmtId="0" fontId="47" fillId="36" borderId="13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wrapText="1"/>
    </xf>
    <xf numFmtId="0" fontId="47" fillId="0" borderId="13" xfId="0" applyFont="1" applyBorder="1" applyAlignment="1">
      <alignment vertical="center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vertical="center" wrapText="1"/>
    </xf>
    <xf numFmtId="0" fontId="47" fillId="34" borderId="10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8"/>
  <sheetViews>
    <sheetView tabSelected="1" zoomScalePageLayoutView="0" workbookViewId="0" topLeftCell="A1">
      <selection activeCell="B214" sqref="B214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4" width="20.7109375" style="0" customWidth="1"/>
  </cols>
  <sheetData>
    <row r="1" spans="1:4" ht="60" customHeight="1">
      <c r="A1" s="14" t="s">
        <v>288</v>
      </c>
      <c r="B1" s="14"/>
      <c r="C1" s="14"/>
      <c r="D1" s="14"/>
    </row>
    <row r="2" spans="1:4" s="19" customFormat="1" ht="60" customHeight="1">
      <c r="A2" s="18" t="s">
        <v>97</v>
      </c>
      <c r="B2" s="18" t="s">
        <v>98</v>
      </c>
      <c r="C2" s="18" t="s">
        <v>99</v>
      </c>
      <c r="D2" s="83" t="s">
        <v>100</v>
      </c>
    </row>
    <row r="3" spans="1:4" s="19" customFormat="1" ht="60" customHeight="1">
      <c r="A3" s="18"/>
      <c r="B3" s="18"/>
      <c r="C3" s="18"/>
      <c r="D3" s="21" t="s">
        <v>101</v>
      </c>
    </row>
    <row r="4" spans="1:4" s="19" customFormat="1" ht="39.75" customHeight="1">
      <c r="A4" s="18" t="s">
        <v>102</v>
      </c>
      <c r="B4" s="18"/>
      <c r="C4" s="18"/>
      <c r="D4" s="18"/>
    </row>
    <row r="5" spans="1:4" s="19" customFormat="1" ht="12.75">
      <c r="A5" s="18" t="s">
        <v>103</v>
      </c>
      <c r="B5" s="18"/>
      <c r="C5" s="18"/>
      <c r="D5" s="18"/>
    </row>
    <row r="6" spans="1:4" s="19" customFormat="1" ht="12.75">
      <c r="A6" s="22" t="s">
        <v>104</v>
      </c>
      <c r="B6" s="22"/>
      <c r="C6" s="22"/>
      <c r="D6" s="22"/>
    </row>
    <row r="7" spans="1:4" s="19" customFormat="1" ht="12.75">
      <c r="A7" s="20">
        <v>1</v>
      </c>
      <c r="B7" s="23" t="s">
        <v>133</v>
      </c>
      <c r="C7" s="24" t="s">
        <v>105</v>
      </c>
      <c r="D7" s="21">
        <v>1</v>
      </c>
    </row>
    <row r="8" spans="1:4" s="19" customFormat="1" ht="12.75">
      <c r="A8" s="20">
        <v>2</v>
      </c>
      <c r="B8" s="25" t="s">
        <v>125</v>
      </c>
      <c r="C8" s="26" t="s">
        <v>105</v>
      </c>
      <c r="D8" s="27">
        <v>11</v>
      </c>
    </row>
    <row r="9" spans="1:4" s="19" customFormat="1" ht="12.75">
      <c r="A9" s="20">
        <v>3</v>
      </c>
      <c r="B9" s="28" t="s">
        <v>140</v>
      </c>
      <c r="C9" s="26" t="s">
        <v>105</v>
      </c>
      <c r="D9" s="27">
        <v>2</v>
      </c>
    </row>
    <row r="10" spans="1:4" s="19" customFormat="1" ht="12.75">
      <c r="A10" s="20">
        <v>4</v>
      </c>
      <c r="B10" s="28" t="s">
        <v>107</v>
      </c>
      <c r="C10" s="26" t="s">
        <v>105</v>
      </c>
      <c r="D10" s="27">
        <f>1233+122.8</f>
        <v>1355.8</v>
      </c>
    </row>
    <row r="11" spans="1:4" s="19" customFormat="1" ht="12.75">
      <c r="A11" s="20">
        <v>5</v>
      </c>
      <c r="B11" s="29" t="s">
        <v>193</v>
      </c>
      <c r="C11" s="26" t="s">
        <v>105</v>
      </c>
      <c r="D11" s="27">
        <v>2</v>
      </c>
    </row>
    <row r="12" spans="1:4" s="19" customFormat="1" ht="12.75">
      <c r="A12" s="30" t="s">
        <v>108</v>
      </c>
      <c r="B12" s="30"/>
      <c r="C12" s="30"/>
      <c r="D12" s="30"/>
    </row>
    <row r="13" spans="1:4" s="19" customFormat="1" ht="12.75">
      <c r="A13" s="27">
        <v>1</v>
      </c>
      <c r="B13" s="31" t="s">
        <v>143</v>
      </c>
      <c r="C13" s="32" t="s">
        <v>105</v>
      </c>
      <c r="D13" s="33">
        <v>52</v>
      </c>
    </row>
    <row r="14" spans="1:4" s="19" customFormat="1" ht="12.75">
      <c r="A14" s="27">
        <v>2</v>
      </c>
      <c r="B14" s="34" t="s">
        <v>144</v>
      </c>
      <c r="C14" s="35" t="s">
        <v>105</v>
      </c>
      <c r="D14" s="36">
        <v>6</v>
      </c>
    </row>
    <row r="15" spans="1:4" s="19" customFormat="1" ht="12.75">
      <c r="A15" s="27">
        <v>3</v>
      </c>
      <c r="B15" s="23" t="s">
        <v>145</v>
      </c>
      <c r="C15" s="35" t="s">
        <v>106</v>
      </c>
      <c r="D15" s="37">
        <v>54</v>
      </c>
    </row>
    <row r="16" spans="1:4" s="19" customFormat="1" ht="12.75">
      <c r="A16" s="27">
        <v>4</v>
      </c>
      <c r="B16" s="23" t="s">
        <v>146</v>
      </c>
      <c r="C16" s="35" t="s">
        <v>105</v>
      </c>
      <c r="D16" s="37">
        <v>14</v>
      </c>
    </row>
    <row r="17" spans="1:4" s="19" customFormat="1" ht="12.75">
      <c r="A17" s="27">
        <v>5</v>
      </c>
      <c r="B17" s="34" t="s">
        <v>147</v>
      </c>
      <c r="C17" s="35" t="s">
        <v>105</v>
      </c>
      <c r="D17" s="36">
        <v>29</v>
      </c>
    </row>
    <row r="18" spans="1:4" s="19" customFormat="1" ht="12.75">
      <c r="A18" s="27">
        <v>6</v>
      </c>
      <c r="B18" s="23" t="s">
        <v>148</v>
      </c>
      <c r="C18" s="35" t="s">
        <v>106</v>
      </c>
      <c r="D18" s="37">
        <v>52</v>
      </c>
    </row>
    <row r="19" spans="1:4" s="19" customFormat="1" ht="12.75">
      <c r="A19" s="27">
        <v>7</v>
      </c>
      <c r="B19" s="23" t="s">
        <v>149</v>
      </c>
      <c r="C19" s="35" t="s">
        <v>105</v>
      </c>
      <c r="D19" s="37">
        <v>57</v>
      </c>
    </row>
    <row r="20" spans="1:4" s="19" customFormat="1" ht="12.75">
      <c r="A20" s="27">
        <v>8</v>
      </c>
      <c r="B20" s="34" t="s">
        <v>150</v>
      </c>
      <c r="C20" s="35" t="s">
        <v>105</v>
      </c>
      <c r="D20" s="36">
        <v>4</v>
      </c>
    </row>
    <row r="21" spans="1:4" s="19" customFormat="1" ht="12.75">
      <c r="A21" s="27">
        <v>9</v>
      </c>
      <c r="B21" s="23" t="s">
        <v>151</v>
      </c>
      <c r="C21" s="35" t="s">
        <v>105</v>
      </c>
      <c r="D21" s="38">
        <v>9</v>
      </c>
    </row>
    <row r="22" spans="1:4" s="19" customFormat="1" ht="12.75">
      <c r="A22" s="27">
        <v>10</v>
      </c>
      <c r="B22" s="23" t="s">
        <v>152</v>
      </c>
      <c r="C22" s="39" t="s">
        <v>105</v>
      </c>
      <c r="D22" s="37">
        <v>1.5</v>
      </c>
    </row>
    <row r="23" spans="1:4" s="19" customFormat="1" ht="12.75">
      <c r="A23" s="27">
        <v>11</v>
      </c>
      <c r="B23" s="34" t="s">
        <v>153</v>
      </c>
      <c r="C23" s="35" t="s">
        <v>105</v>
      </c>
      <c r="D23" s="36">
        <v>21</v>
      </c>
    </row>
    <row r="24" spans="1:4" s="19" customFormat="1" ht="12.75">
      <c r="A24" s="27">
        <v>12</v>
      </c>
      <c r="B24" s="23" t="s">
        <v>154</v>
      </c>
      <c r="C24" s="35" t="s">
        <v>105</v>
      </c>
      <c r="D24" s="37">
        <v>6</v>
      </c>
    </row>
    <row r="25" spans="1:4" s="19" customFormat="1" ht="12.75">
      <c r="A25" s="27">
        <v>13</v>
      </c>
      <c r="B25" s="23" t="s">
        <v>155</v>
      </c>
      <c r="C25" s="35" t="s">
        <v>105</v>
      </c>
      <c r="D25" s="37">
        <v>75</v>
      </c>
    </row>
    <row r="26" spans="1:4" s="19" customFormat="1" ht="12.75">
      <c r="A26" s="27">
        <v>14</v>
      </c>
      <c r="B26" s="34" t="s">
        <v>156</v>
      </c>
      <c r="C26" s="35" t="s">
        <v>106</v>
      </c>
      <c r="D26" s="36">
        <v>91</v>
      </c>
    </row>
    <row r="27" spans="1:4" s="19" customFormat="1" ht="12.75">
      <c r="A27" s="27">
        <v>15</v>
      </c>
      <c r="B27" s="40" t="s">
        <v>157</v>
      </c>
      <c r="C27" s="35" t="s">
        <v>106</v>
      </c>
      <c r="D27" s="37">
        <v>35</v>
      </c>
    </row>
    <row r="28" spans="1:4" s="19" customFormat="1" ht="12.75">
      <c r="A28" s="27">
        <v>16</v>
      </c>
      <c r="B28" s="34" t="s">
        <v>158</v>
      </c>
      <c r="C28" s="35" t="s">
        <v>105</v>
      </c>
      <c r="D28" s="41">
        <v>2.4</v>
      </c>
    </row>
    <row r="29" spans="1:4" s="19" customFormat="1" ht="12.75">
      <c r="A29" s="27">
        <v>17</v>
      </c>
      <c r="B29" s="23" t="s">
        <v>159</v>
      </c>
      <c r="C29" s="35" t="s">
        <v>105</v>
      </c>
      <c r="D29" s="37">
        <v>16</v>
      </c>
    </row>
    <row r="30" spans="1:4" s="19" customFormat="1" ht="12.75">
      <c r="A30" s="27">
        <v>18</v>
      </c>
      <c r="B30" s="23" t="s">
        <v>160</v>
      </c>
      <c r="C30" s="35" t="s">
        <v>106</v>
      </c>
      <c r="D30" s="37">
        <v>41</v>
      </c>
    </row>
    <row r="31" spans="1:4" s="19" customFormat="1" ht="12.75">
      <c r="A31" s="27">
        <v>19</v>
      </c>
      <c r="B31" s="23" t="s">
        <v>161</v>
      </c>
      <c r="C31" s="35" t="s">
        <v>105</v>
      </c>
      <c r="D31" s="37">
        <v>8.667</v>
      </c>
    </row>
    <row r="32" spans="1:4" s="19" customFormat="1" ht="12.75">
      <c r="A32" s="27">
        <v>20</v>
      </c>
      <c r="B32" s="23" t="s">
        <v>162</v>
      </c>
      <c r="C32" s="35" t="s">
        <v>105</v>
      </c>
      <c r="D32" s="37">
        <v>16.2</v>
      </c>
    </row>
    <row r="33" spans="1:4" s="19" customFormat="1" ht="12.75">
      <c r="A33" s="27">
        <v>21</v>
      </c>
      <c r="B33" s="23" t="s">
        <v>163</v>
      </c>
      <c r="C33" s="35" t="s">
        <v>105</v>
      </c>
      <c r="D33" s="37">
        <v>2</v>
      </c>
    </row>
    <row r="34" spans="1:4" s="19" customFormat="1" ht="12.75">
      <c r="A34" s="27">
        <v>22</v>
      </c>
      <c r="B34" s="42" t="s">
        <v>164</v>
      </c>
      <c r="C34" s="39" t="s">
        <v>110</v>
      </c>
      <c r="D34" s="43">
        <v>283</v>
      </c>
    </row>
    <row r="35" spans="1:4" s="19" customFormat="1" ht="12.75">
      <c r="A35" s="27">
        <v>23</v>
      </c>
      <c r="B35" s="42" t="s">
        <v>165</v>
      </c>
      <c r="C35" s="39" t="s">
        <v>110</v>
      </c>
      <c r="D35" s="43">
        <v>13</v>
      </c>
    </row>
    <row r="36" spans="1:4" s="19" customFormat="1" ht="12.75">
      <c r="A36" s="27">
        <v>24</v>
      </c>
      <c r="B36" s="42" t="s">
        <v>166</v>
      </c>
      <c r="C36" s="39" t="s">
        <v>110</v>
      </c>
      <c r="D36" s="43">
        <v>550</v>
      </c>
    </row>
    <row r="37" spans="1:4" s="19" customFormat="1" ht="12.75">
      <c r="A37" s="27">
        <v>25</v>
      </c>
      <c r="B37" s="42" t="s">
        <v>167</v>
      </c>
      <c r="C37" s="39" t="s">
        <v>110</v>
      </c>
      <c r="D37" s="43">
        <v>100</v>
      </c>
    </row>
    <row r="38" spans="1:4" s="19" customFormat="1" ht="12.75">
      <c r="A38" s="27">
        <v>26</v>
      </c>
      <c r="B38" s="42" t="s">
        <v>168</v>
      </c>
      <c r="C38" s="39" t="s">
        <v>110</v>
      </c>
      <c r="D38" s="43">
        <v>390</v>
      </c>
    </row>
    <row r="39" spans="1:4" s="19" customFormat="1" ht="12.75">
      <c r="A39" s="27">
        <v>27</v>
      </c>
      <c r="B39" s="42" t="s">
        <v>169</v>
      </c>
      <c r="C39" s="39" t="s">
        <v>110</v>
      </c>
      <c r="D39" s="43">
        <v>45</v>
      </c>
    </row>
    <row r="40" spans="1:4" s="19" customFormat="1" ht="12.75">
      <c r="A40" s="27">
        <v>28</v>
      </c>
      <c r="B40" s="42" t="s">
        <v>170</v>
      </c>
      <c r="C40" s="39" t="s">
        <v>110</v>
      </c>
      <c r="D40" s="43">
        <v>45</v>
      </c>
    </row>
    <row r="41" spans="1:4" s="19" customFormat="1" ht="12.75">
      <c r="A41" s="27">
        <v>29</v>
      </c>
      <c r="B41" s="42" t="s">
        <v>171</v>
      </c>
      <c r="C41" s="39" t="s">
        <v>110</v>
      </c>
      <c r="D41" s="43">
        <v>45</v>
      </c>
    </row>
    <row r="42" spans="1:4" s="19" customFormat="1" ht="12.75">
      <c r="A42" s="27">
        <v>30</v>
      </c>
      <c r="B42" s="42" t="s">
        <v>172</v>
      </c>
      <c r="C42" s="39" t="s">
        <v>110</v>
      </c>
      <c r="D42" s="43">
        <v>50</v>
      </c>
    </row>
    <row r="43" spans="1:4" s="19" customFormat="1" ht="12.75">
      <c r="A43" s="27">
        <v>31</v>
      </c>
      <c r="B43" s="42" t="s">
        <v>173</v>
      </c>
      <c r="C43" s="39" t="s">
        <v>110</v>
      </c>
      <c r="D43" s="43">
        <v>6</v>
      </c>
    </row>
    <row r="44" spans="1:4" s="19" customFormat="1" ht="12.75">
      <c r="A44" s="27">
        <v>32</v>
      </c>
      <c r="B44" s="44" t="s">
        <v>174</v>
      </c>
      <c r="C44" s="45" t="s">
        <v>110</v>
      </c>
      <c r="D44" s="37">
        <v>1</v>
      </c>
    </row>
    <row r="45" spans="1:4" s="19" customFormat="1" ht="12.75">
      <c r="A45" s="18" t="s">
        <v>109</v>
      </c>
      <c r="B45" s="18"/>
      <c r="C45" s="18"/>
      <c r="D45" s="18"/>
    </row>
    <row r="46" spans="1:4" s="19" customFormat="1" ht="12.75">
      <c r="A46" s="20">
        <v>1</v>
      </c>
      <c r="B46" s="46" t="s">
        <v>137</v>
      </c>
      <c r="C46" s="27" t="s">
        <v>110</v>
      </c>
      <c r="D46" s="48">
        <v>3</v>
      </c>
    </row>
    <row r="47" spans="1:4" s="19" customFormat="1" ht="12.75">
      <c r="A47" s="20">
        <v>2</v>
      </c>
      <c r="B47" s="23" t="s">
        <v>131</v>
      </c>
      <c r="C47" s="49" t="s">
        <v>110</v>
      </c>
      <c r="D47" s="48">
        <f>10+90</f>
        <v>100</v>
      </c>
    </row>
    <row r="48" spans="1:4" s="19" customFormat="1" ht="12.75">
      <c r="A48" s="20">
        <v>3</v>
      </c>
      <c r="B48" s="23" t="s">
        <v>132</v>
      </c>
      <c r="C48" s="49" t="s">
        <v>110</v>
      </c>
      <c r="D48" s="48">
        <f>10+80</f>
        <v>90</v>
      </c>
    </row>
    <row r="49" spans="1:4" s="19" customFormat="1" ht="12.75">
      <c r="A49" s="20">
        <v>4</v>
      </c>
      <c r="B49" s="29" t="s">
        <v>191</v>
      </c>
      <c r="C49" s="50" t="s">
        <v>110</v>
      </c>
      <c r="D49" s="48">
        <v>10</v>
      </c>
    </row>
    <row r="50" spans="1:4" s="19" customFormat="1" ht="12.75">
      <c r="A50" s="20">
        <v>5</v>
      </c>
      <c r="B50" s="29" t="s">
        <v>126</v>
      </c>
      <c r="C50" s="50" t="s">
        <v>110</v>
      </c>
      <c r="D50" s="48">
        <v>600</v>
      </c>
    </row>
    <row r="51" spans="1:4" s="19" customFormat="1" ht="12.75">
      <c r="A51" s="20">
        <v>6</v>
      </c>
      <c r="B51" s="29" t="s">
        <v>135</v>
      </c>
      <c r="C51" s="50" t="s">
        <v>110</v>
      </c>
      <c r="D51" s="48">
        <v>120</v>
      </c>
    </row>
    <row r="52" spans="1:4" s="19" customFormat="1" ht="12.75">
      <c r="A52" s="20">
        <v>7</v>
      </c>
      <c r="B52" s="29" t="s">
        <v>189</v>
      </c>
      <c r="C52" s="50" t="s">
        <v>110</v>
      </c>
      <c r="D52" s="48">
        <v>80</v>
      </c>
    </row>
    <row r="53" spans="1:4" s="19" customFormat="1" ht="12.75">
      <c r="A53" s="20">
        <v>8</v>
      </c>
      <c r="B53" s="29" t="s">
        <v>190</v>
      </c>
      <c r="C53" s="50" t="s">
        <v>110</v>
      </c>
      <c r="D53" s="48">
        <v>10</v>
      </c>
    </row>
    <row r="54" spans="1:4" s="19" customFormat="1" ht="12.75">
      <c r="A54" s="20">
        <v>9</v>
      </c>
      <c r="B54" s="23" t="s">
        <v>175</v>
      </c>
      <c r="C54" s="24" t="s">
        <v>105</v>
      </c>
      <c r="D54" s="21">
        <v>56</v>
      </c>
    </row>
    <row r="55" spans="1:4" s="19" customFormat="1" ht="12.75">
      <c r="A55" s="20">
        <v>10</v>
      </c>
      <c r="B55" s="23" t="s">
        <v>176</v>
      </c>
      <c r="C55" s="24" t="s">
        <v>105</v>
      </c>
      <c r="D55" s="21">
        <v>56</v>
      </c>
    </row>
    <row r="56" spans="1:4" s="19" customFormat="1" ht="12.75">
      <c r="A56" s="20">
        <v>11</v>
      </c>
      <c r="B56" s="23" t="s">
        <v>134</v>
      </c>
      <c r="C56" s="24" t="s">
        <v>110</v>
      </c>
      <c r="D56" s="48">
        <v>35</v>
      </c>
    </row>
    <row r="57" spans="1:4" s="19" customFormat="1" ht="12.75">
      <c r="A57" s="20">
        <v>12</v>
      </c>
      <c r="B57" s="51" t="s">
        <v>138</v>
      </c>
      <c r="C57" s="50" t="s">
        <v>110</v>
      </c>
      <c r="D57" s="48">
        <v>220</v>
      </c>
    </row>
    <row r="58" spans="1:4" s="19" customFormat="1" ht="12.75">
      <c r="A58" s="20"/>
      <c r="B58" s="52" t="s">
        <v>267</v>
      </c>
      <c r="C58" s="50"/>
      <c r="D58" s="48"/>
    </row>
    <row r="59" spans="1:4" s="19" customFormat="1" ht="12.75">
      <c r="A59" s="20">
        <v>1</v>
      </c>
      <c r="B59" s="51" t="s">
        <v>0</v>
      </c>
      <c r="C59" s="50" t="s">
        <v>194</v>
      </c>
      <c r="D59" s="47">
        <v>108</v>
      </c>
    </row>
    <row r="60" spans="1:4" s="19" customFormat="1" ht="25.5">
      <c r="A60" s="20">
        <v>2</v>
      </c>
      <c r="B60" s="51" t="s">
        <v>1</v>
      </c>
      <c r="C60" s="50" t="s">
        <v>130</v>
      </c>
      <c r="D60" s="47">
        <v>50</v>
      </c>
    </row>
    <row r="61" spans="1:4" s="19" customFormat="1" ht="25.5">
      <c r="A61" s="20">
        <v>3</v>
      </c>
      <c r="B61" s="51" t="s">
        <v>1</v>
      </c>
      <c r="C61" s="50" t="s">
        <v>130</v>
      </c>
      <c r="D61" s="47">
        <v>100</v>
      </c>
    </row>
    <row r="62" spans="1:4" s="19" customFormat="1" ht="12.75">
      <c r="A62" s="20">
        <v>4</v>
      </c>
      <c r="B62" s="53" t="s">
        <v>2</v>
      </c>
      <c r="C62" s="50" t="s">
        <v>130</v>
      </c>
      <c r="D62" s="47">
        <v>400</v>
      </c>
    </row>
    <row r="63" spans="1:4" s="19" customFormat="1" ht="12.75">
      <c r="A63" s="20">
        <v>5</v>
      </c>
      <c r="B63" s="53" t="s">
        <v>2</v>
      </c>
      <c r="C63" s="50" t="s">
        <v>130</v>
      </c>
      <c r="D63" s="47">
        <v>100</v>
      </c>
    </row>
    <row r="64" spans="1:4" s="19" customFormat="1" ht="12.75">
      <c r="A64" s="20">
        <v>6</v>
      </c>
      <c r="B64" s="51" t="s">
        <v>3</v>
      </c>
      <c r="C64" s="50" t="s">
        <v>130</v>
      </c>
      <c r="D64" s="47">
        <v>403</v>
      </c>
    </row>
    <row r="65" spans="1:4" s="19" customFormat="1" ht="12.75">
      <c r="A65" s="20">
        <v>7</v>
      </c>
      <c r="B65" s="51" t="s">
        <v>3</v>
      </c>
      <c r="C65" s="50" t="s">
        <v>130</v>
      </c>
      <c r="D65" s="47">
        <v>43</v>
      </c>
    </row>
    <row r="66" spans="1:4" s="19" customFormat="1" ht="12.75">
      <c r="A66" s="20">
        <v>8</v>
      </c>
      <c r="B66" s="51" t="s">
        <v>4</v>
      </c>
      <c r="C66" s="50" t="s">
        <v>194</v>
      </c>
      <c r="D66" s="47">
        <v>2500</v>
      </c>
    </row>
    <row r="67" spans="1:4" s="19" customFormat="1" ht="12.75">
      <c r="A67" s="20">
        <v>9</v>
      </c>
      <c r="B67" s="51" t="s">
        <v>5</v>
      </c>
      <c r="C67" s="50" t="s">
        <v>194</v>
      </c>
      <c r="D67" s="47">
        <v>108</v>
      </c>
    </row>
    <row r="68" spans="1:4" s="19" customFormat="1" ht="25.5">
      <c r="A68" s="20">
        <v>10</v>
      </c>
      <c r="B68" s="51" t="s">
        <v>6</v>
      </c>
      <c r="C68" s="50" t="s">
        <v>130</v>
      </c>
      <c r="D68" s="47">
        <v>48</v>
      </c>
    </row>
    <row r="69" spans="1:4" s="19" customFormat="1" ht="12.75">
      <c r="A69" s="20">
        <v>11</v>
      </c>
      <c r="B69" s="51" t="s">
        <v>7</v>
      </c>
      <c r="C69" s="50" t="s">
        <v>106</v>
      </c>
      <c r="D69" s="47">
        <v>645</v>
      </c>
    </row>
    <row r="70" spans="1:4" s="19" customFormat="1" ht="12.75">
      <c r="A70" s="20">
        <v>12</v>
      </c>
      <c r="B70" s="51" t="s">
        <v>8</v>
      </c>
      <c r="C70" s="50" t="s">
        <v>195</v>
      </c>
      <c r="D70" s="47">
        <v>250</v>
      </c>
    </row>
    <row r="71" spans="1:4" s="19" customFormat="1" ht="12.75">
      <c r="A71" s="20">
        <v>13</v>
      </c>
      <c r="B71" s="51" t="s">
        <v>9</v>
      </c>
      <c r="C71" s="50" t="s">
        <v>195</v>
      </c>
      <c r="D71" s="47">
        <v>7850</v>
      </c>
    </row>
    <row r="72" spans="1:4" s="19" customFormat="1" ht="12.75">
      <c r="A72" s="20">
        <v>14</v>
      </c>
      <c r="B72" s="54" t="s">
        <v>10</v>
      </c>
      <c r="C72" s="50" t="s">
        <v>130</v>
      </c>
      <c r="D72" s="47">
        <v>2</v>
      </c>
    </row>
    <row r="73" spans="1:4" s="19" customFormat="1" ht="12.75">
      <c r="A73" s="20">
        <v>15</v>
      </c>
      <c r="B73" s="54" t="s">
        <v>10</v>
      </c>
      <c r="C73" s="50" t="s">
        <v>130</v>
      </c>
      <c r="D73" s="47">
        <v>458</v>
      </c>
    </row>
    <row r="74" spans="1:4" s="19" customFormat="1" ht="12.75">
      <c r="A74" s="24"/>
      <c r="B74" s="52" t="s">
        <v>192</v>
      </c>
      <c r="C74" s="50"/>
      <c r="D74" s="48"/>
    </row>
    <row r="75" spans="1:4" s="19" customFormat="1" ht="12.75">
      <c r="A75" s="24">
        <v>1</v>
      </c>
      <c r="B75" s="55" t="s">
        <v>273</v>
      </c>
      <c r="C75" s="56" t="s">
        <v>105</v>
      </c>
      <c r="D75" s="24">
        <v>2.5</v>
      </c>
    </row>
    <row r="76" spans="1:4" s="19" customFormat="1" ht="12.75">
      <c r="A76" s="24">
        <v>2</v>
      </c>
      <c r="B76" s="55" t="s">
        <v>223</v>
      </c>
      <c r="C76" s="56" t="s">
        <v>105</v>
      </c>
      <c r="D76" s="24">
        <v>5</v>
      </c>
    </row>
    <row r="77" spans="1:4" s="19" customFormat="1" ht="12.75">
      <c r="A77" s="24">
        <v>3</v>
      </c>
      <c r="B77" s="55" t="s">
        <v>224</v>
      </c>
      <c r="C77" s="56" t="s">
        <v>105</v>
      </c>
      <c r="D77" s="24">
        <v>3</v>
      </c>
    </row>
    <row r="78" spans="1:4" s="19" customFormat="1" ht="12.75">
      <c r="A78" s="24">
        <v>4</v>
      </c>
      <c r="B78" s="55" t="s">
        <v>225</v>
      </c>
      <c r="C78" s="56" t="s">
        <v>105</v>
      </c>
      <c r="D78" s="24">
        <v>6</v>
      </c>
    </row>
    <row r="79" spans="1:4" s="19" customFormat="1" ht="12.75">
      <c r="A79" s="24">
        <v>5</v>
      </c>
      <c r="B79" s="55" t="s">
        <v>226</v>
      </c>
      <c r="C79" s="56" t="s">
        <v>105</v>
      </c>
      <c r="D79" s="24">
        <v>5</v>
      </c>
    </row>
    <row r="80" spans="1:4" s="19" customFormat="1" ht="12.75">
      <c r="A80" s="24">
        <v>6</v>
      </c>
      <c r="B80" s="55" t="s">
        <v>227</v>
      </c>
      <c r="C80" s="56" t="s">
        <v>228</v>
      </c>
      <c r="D80" s="35">
        <v>550</v>
      </c>
    </row>
    <row r="81" spans="1:4" s="19" customFormat="1" ht="12.75">
      <c r="A81" s="24">
        <v>7</v>
      </c>
      <c r="B81" s="55" t="s">
        <v>229</v>
      </c>
      <c r="C81" s="56" t="s">
        <v>230</v>
      </c>
      <c r="D81" s="39">
        <v>2130</v>
      </c>
    </row>
    <row r="82" spans="1:4" s="19" customFormat="1" ht="12.75">
      <c r="A82" s="24">
        <v>8</v>
      </c>
      <c r="B82" s="55" t="s">
        <v>231</v>
      </c>
      <c r="C82" s="56" t="s">
        <v>230</v>
      </c>
      <c r="D82" s="39">
        <v>35</v>
      </c>
    </row>
    <row r="83" spans="1:4" s="19" customFormat="1" ht="12.75">
      <c r="A83" s="24">
        <v>9</v>
      </c>
      <c r="B83" s="55" t="s">
        <v>232</v>
      </c>
      <c r="C83" s="56" t="s">
        <v>233</v>
      </c>
      <c r="D83" s="39">
        <v>119</v>
      </c>
    </row>
    <row r="84" spans="1:4" s="19" customFormat="1" ht="12.75">
      <c r="A84" s="24">
        <v>10</v>
      </c>
      <c r="B84" s="55" t="s">
        <v>274</v>
      </c>
      <c r="C84" s="56" t="s">
        <v>230</v>
      </c>
      <c r="D84" s="35">
        <v>338</v>
      </c>
    </row>
    <row r="85" spans="1:4" s="19" customFormat="1" ht="12.75">
      <c r="A85" s="24">
        <v>11</v>
      </c>
      <c r="B85" s="55" t="s">
        <v>234</v>
      </c>
      <c r="C85" s="56" t="s">
        <v>228</v>
      </c>
      <c r="D85" s="39">
        <v>195</v>
      </c>
    </row>
    <row r="86" spans="1:4" s="19" customFormat="1" ht="12.75">
      <c r="A86" s="24">
        <v>12</v>
      </c>
      <c r="B86" s="55" t="s">
        <v>235</v>
      </c>
      <c r="C86" s="56" t="s">
        <v>236</v>
      </c>
      <c r="D86" s="39">
        <v>1000</v>
      </c>
    </row>
    <row r="87" spans="1:4" s="19" customFormat="1" ht="12.75">
      <c r="A87" s="24">
        <v>13</v>
      </c>
      <c r="B87" s="55" t="s">
        <v>237</v>
      </c>
      <c r="C87" s="56" t="s">
        <v>236</v>
      </c>
      <c r="D87" s="39">
        <v>3332</v>
      </c>
    </row>
    <row r="88" spans="1:4" s="19" customFormat="1" ht="12.75">
      <c r="A88" s="24">
        <v>14</v>
      </c>
      <c r="B88" s="55" t="s">
        <v>238</v>
      </c>
      <c r="C88" s="56" t="s">
        <v>236</v>
      </c>
      <c r="D88" s="39">
        <v>50</v>
      </c>
    </row>
    <row r="89" spans="1:4" s="19" customFormat="1" ht="12.75">
      <c r="A89" s="24">
        <v>15</v>
      </c>
      <c r="B89" s="55" t="s">
        <v>239</v>
      </c>
      <c r="C89" s="56" t="s">
        <v>236</v>
      </c>
      <c r="D89" s="39">
        <v>1296</v>
      </c>
    </row>
    <row r="90" spans="1:4" s="19" customFormat="1" ht="12.75">
      <c r="A90" s="24">
        <v>16</v>
      </c>
      <c r="B90" s="55" t="s">
        <v>240</v>
      </c>
      <c r="C90" s="56" t="s">
        <v>228</v>
      </c>
      <c r="D90" s="39">
        <v>24</v>
      </c>
    </row>
    <row r="91" spans="1:4" s="19" customFormat="1" ht="12.75">
      <c r="A91" s="24">
        <v>17</v>
      </c>
      <c r="B91" s="55" t="s">
        <v>241</v>
      </c>
      <c r="C91" s="56" t="s">
        <v>230</v>
      </c>
      <c r="D91" s="39">
        <v>30</v>
      </c>
    </row>
    <row r="92" spans="1:4" s="19" customFormat="1" ht="12.75">
      <c r="A92" s="24">
        <v>18</v>
      </c>
      <c r="B92" s="55" t="s">
        <v>242</v>
      </c>
      <c r="C92" s="56" t="s">
        <v>228</v>
      </c>
      <c r="D92" s="39">
        <v>130</v>
      </c>
    </row>
    <row r="93" spans="1:4" s="19" customFormat="1" ht="12.75">
      <c r="A93" s="24">
        <v>19</v>
      </c>
      <c r="B93" s="55" t="s">
        <v>243</v>
      </c>
      <c r="C93" s="56" t="s">
        <v>228</v>
      </c>
      <c r="D93" s="39">
        <v>120</v>
      </c>
    </row>
    <row r="94" spans="1:4" s="19" customFormat="1" ht="12.75">
      <c r="A94" s="24">
        <v>20</v>
      </c>
      <c r="B94" s="55" t="s">
        <v>244</v>
      </c>
      <c r="C94" s="56" t="s">
        <v>106</v>
      </c>
      <c r="D94" s="24">
        <v>15</v>
      </c>
    </row>
    <row r="95" spans="1:4" s="19" customFormat="1" ht="12.75">
      <c r="A95" s="24">
        <v>21</v>
      </c>
      <c r="B95" s="55" t="s">
        <v>245</v>
      </c>
      <c r="C95" s="56" t="s">
        <v>106</v>
      </c>
      <c r="D95" s="24">
        <v>35</v>
      </c>
    </row>
    <row r="96" spans="1:4" s="19" customFormat="1" ht="12.75">
      <c r="A96" s="24">
        <v>22</v>
      </c>
      <c r="B96" s="55" t="s">
        <v>246</v>
      </c>
      <c r="C96" s="56" t="s">
        <v>106</v>
      </c>
      <c r="D96" s="24">
        <v>35</v>
      </c>
    </row>
    <row r="97" spans="1:4" s="19" customFormat="1" ht="12.75">
      <c r="A97" s="24">
        <v>23</v>
      </c>
      <c r="B97" s="55" t="s">
        <v>247</v>
      </c>
      <c r="C97" s="56" t="s">
        <v>106</v>
      </c>
      <c r="D97" s="24">
        <v>35</v>
      </c>
    </row>
    <row r="98" spans="1:4" s="19" customFormat="1" ht="12.75">
      <c r="A98" s="24">
        <v>24</v>
      </c>
      <c r="B98" s="55" t="s">
        <v>248</v>
      </c>
      <c r="C98" s="56" t="s">
        <v>249</v>
      </c>
      <c r="D98" s="24">
        <v>716</v>
      </c>
    </row>
    <row r="99" spans="1:4" s="19" customFormat="1" ht="12.75">
      <c r="A99" s="24">
        <v>25</v>
      </c>
      <c r="B99" s="55" t="s">
        <v>250</v>
      </c>
      <c r="C99" s="56" t="s">
        <v>249</v>
      </c>
      <c r="D99" s="24">
        <v>250</v>
      </c>
    </row>
    <row r="100" spans="1:4" s="19" customFormat="1" ht="38.25">
      <c r="A100" s="24">
        <v>26</v>
      </c>
      <c r="B100" s="55" t="s">
        <v>275</v>
      </c>
      <c r="C100" s="56" t="s">
        <v>276</v>
      </c>
      <c r="D100" s="24">
        <v>25</v>
      </c>
    </row>
    <row r="101" spans="1:4" s="19" customFormat="1" ht="12.75">
      <c r="A101" s="24">
        <v>27</v>
      </c>
      <c r="B101" s="55" t="s">
        <v>265</v>
      </c>
      <c r="C101" s="56" t="s">
        <v>106</v>
      </c>
      <c r="D101" s="32">
        <v>97</v>
      </c>
    </row>
    <row r="102" spans="1:4" s="19" customFormat="1" ht="12.75">
      <c r="A102" s="24">
        <v>28</v>
      </c>
      <c r="B102" s="55" t="s">
        <v>277</v>
      </c>
      <c r="C102" s="56" t="s">
        <v>105</v>
      </c>
      <c r="D102" s="35">
        <v>108</v>
      </c>
    </row>
    <row r="103" spans="1:4" s="19" customFormat="1" ht="12.75">
      <c r="A103" s="24">
        <v>29</v>
      </c>
      <c r="B103" s="55" t="s">
        <v>262</v>
      </c>
      <c r="C103" s="56" t="s">
        <v>110</v>
      </c>
      <c r="D103" s="41">
        <v>30</v>
      </c>
    </row>
    <row r="104" spans="1:4" s="19" customFormat="1" ht="12.75">
      <c r="A104" s="24">
        <v>30</v>
      </c>
      <c r="B104" s="55" t="s">
        <v>264</v>
      </c>
      <c r="C104" s="56" t="s">
        <v>105</v>
      </c>
      <c r="D104" s="41">
        <v>50</v>
      </c>
    </row>
    <row r="105" spans="1:4" s="19" customFormat="1" ht="12.75">
      <c r="A105" s="24">
        <v>31</v>
      </c>
      <c r="B105" s="55" t="s">
        <v>261</v>
      </c>
      <c r="C105" s="56" t="s">
        <v>110</v>
      </c>
      <c r="D105" s="35">
        <v>78</v>
      </c>
    </row>
    <row r="106" spans="1:4" s="19" customFormat="1" ht="12.75">
      <c r="A106" s="24">
        <v>32</v>
      </c>
      <c r="B106" s="55" t="s">
        <v>263</v>
      </c>
      <c r="C106" s="56" t="s">
        <v>110</v>
      </c>
      <c r="D106" s="35">
        <v>100</v>
      </c>
    </row>
    <row r="107" spans="1:4" s="19" customFormat="1" ht="25.5">
      <c r="A107" s="24">
        <v>33</v>
      </c>
      <c r="B107" s="55" t="s">
        <v>13</v>
      </c>
      <c r="C107" s="56" t="s">
        <v>14</v>
      </c>
      <c r="D107" s="35">
        <v>255</v>
      </c>
    </row>
    <row r="108" spans="1:4" s="19" customFormat="1" ht="12.75">
      <c r="A108" s="24">
        <v>34</v>
      </c>
      <c r="B108" s="55" t="s">
        <v>266</v>
      </c>
      <c r="C108" s="56" t="s">
        <v>105</v>
      </c>
      <c r="D108" s="35">
        <v>22</v>
      </c>
    </row>
    <row r="109" spans="1:4" s="19" customFormat="1" ht="12.75">
      <c r="A109" s="24">
        <v>35</v>
      </c>
      <c r="B109" s="55" t="s">
        <v>11</v>
      </c>
      <c r="C109" s="56" t="s">
        <v>106</v>
      </c>
      <c r="D109" s="35">
        <v>25</v>
      </c>
    </row>
    <row r="110" spans="1:4" s="19" customFormat="1" ht="12.75">
      <c r="A110" s="24">
        <v>36</v>
      </c>
      <c r="B110" s="55" t="s">
        <v>12</v>
      </c>
      <c r="C110" s="56" t="s">
        <v>106</v>
      </c>
      <c r="D110" s="35">
        <v>263</v>
      </c>
    </row>
    <row r="111" spans="1:4" s="19" customFormat="1" ht="12.75">
      <c r="A111" s="24">
        <v>37</v>
      </c>
      <c r="B111" s="55" t="s">
        <v>15</v>
      </c>
      <c r="C111" s="56" t="s">
        <v>106</v>
      </c>
      <c r="D111" s="35">
        <v>1330</v>
      </c>
    </row>
    <row r="112" spans="1:4" s="19" customFormat="1" ht="25.5">
      <c r="A112" s="24">
        <v>38</v>
      </c>
      <c r="B112" s="55" t="s">
        <v>278</v>
      </c>
      <c r="C112" s="56" t="s">
        <v>106</v>
      </c>
      <c r="D112" s="39">
        <v>170</v>
      </c>
    </row>
    <row r="113" spans="1:4" s="19" customFormat="1" ht="25.5">
      <c r="A113" s="24">
        <v>39</v>
      </c>
      <c r="B113" s="55" t="s">
        <v>16</v>
      </c>
      <c r="C113" s="56" t="s">
        <v>105</v>
      </c>
      <c r="D113" s="39">
        <v>2</v>
      </c>
    </row>
    <row r="114" spans="1:4" s="19" customFormat="1" ht="12.75">
      <c r="A114" s="24">
        <v>40</v>
      </c>
      <c r="B114" s="55" t="s">
        <v>17</v>
      </c>
      <c r="C114" s="56" t="s">
        <v>106</v>
      </c>
      <c r="D114" s="39">
        <v>600</v>
      </c>
    </row>
    <row r="115" spans="1:4" s="19" customFormat="1" ht="12.75">
      <c r="A115" s="24">
        <v>41</v>
      </c>
      <c r="B115" s="55" t="s">
        <v>18</v>
      </c>
      <c r="C115" s="56" t="s">
        <v>110</v>
      </c>
      <c r="D115" s="39">
        <v>100</v>
      </c>
    </row>
    <row r="116" spans="1:4" s="19" customFormat="1" ht="12.75">
      <c r="A116" s="24">
        <v>42</v>
      </c>
      <c r="B116" s="55" t="s">
        <v>19</v>
      </c>
      <c r="C116" s="56" t="s">
        <v>110</v>
      </c>
      <c r="D116" s="39">
        <v>700</v>
      </c>
    </row>
    <row r="117" spans="1:4" s="19" customFormat="1" ht="12.75">
      <c r="A117" s="24">
        <v>43</v>
      </c>
      <c r="B117" s="55" t="s">
        <v>20</v>
      </c>
      <c r="C117" s="56" t="s">
        <v>110</v>
      </c>
      <c r="D117" s="39">
        <v>1180</v>
      </c>
    </row>
    <row r="118" spans="1:4" s="19" customFormat="1" ht="12.75">
      <c r="A118" s="24">
        <v>44</v>
      </c>
      <c r="B118" s="55" t="s">
        <v>21</v>
      </c>
      <c r="C118" s="56" t="s">
        <v>110</v>
      </c>
      <c r="D118" s="24">
        <v>250</v>
      </c>
    </row>
    <row r="119" spans="1:4" s="19" customFormat="1" ht="12.75">
      <c r="A119" s="24">
        <v>45</v>
      </c>
      <c r="B119" s="55" t="s">
        <v>21</v>
      </c>
      <c r="C119" s="56" t="s">
        <v>110</v>
      </c>
      <c r="D119" s="39">
        <v>17</v>
      </c>
    </row>
    <row r="120" spans="1:4" s="19" customFormat="1" ht="12.75">
      <c r="A120" s="24">
        <v>46</v>
      </c>
      <c r="B120" s="55" t="s">
        <v>22</v>
      </c>
      <c r="C120" s="56" t="s">
        <v>110</v>
      </c>
      <c r="D120" s="24">
        <v>30</v>
      </c>
    </row>
    <row r="121" spans="1:4" s="19" customFormat="1" ht="12.75">
      <c r="A121" s="24">
        <v>47</v>
      </c>
      <c r="B121" s="55" t="s">
        <v>23</v>
      </c>
      <c r="C121" s="56" t="s">
        <v>110</v>
      </c>
      <c r="D121" s="39">
        <v>40</v>
      </c>
    </row>
    <row r="122" spans="1:4" s="19" customFormat="1" ht="12.75">
      <c r="A122" s="24">
        <v>48</v>
      </c>
      <c r="B122" s="55" t="s">
        <v>24</v>
      </c>
      <c r="C122" s="56" t="s">
        <v>110</v>
      </c>
      <c r="D122" s="24">
        <v>40</v>
      </c>
    </row>
    <row r="123" spans="1:4" s="19" customFormat="1" ht="12.75">
      <c r="A123" s="24">
        <v>49</v>
      </c>
      <c r="B123" s="55" t="s">
        <v>25</v>
      </c>
      <c r="C123" s="56" t="s">
        <v>110</v>
      </c>
      <c r="D123" s="24">
        <v>10</v>
      </c>
    </row>
    <row r="124" spans="1:4" s="19" customFormat="1" ht="12.75">
      <c r="A124" s="24">
        <v>50</v>
      </c>
      <c r="B124" s="55" t="s">
        <v>26</v>
      </c>
      <c r="C124" s="56" t="s">
        <v>110</v>
      </c>
      <c r="D124" s="24">
        <v>10</v>
      </c>
    </row>
    <row r="125" spans="1:4" s="19" customFormat="1" ht="12.75">
      <c r="A125" s="24">
        <v>51</v>
      </c>
      <c r="B125" s="55" t="s">
        <v>27</v>
      </c>
      <c r="C125" s="56" t="s">
        <v>110</v>
      </c>
      <c r="D125" s="24">
        <v>250</v>
      </c>
    </row>
    <row r="126" spans="1:4" s="19" customFormat="1" ht="12.75">
      <c r="A126" s="24">
        <v>52</v>
      </c>
      <c r="B126" s="55" t="s">
        <v>28</v>
      </c>
      <c r="C126" s="56" t="s">
        <v>110</v>
      </c>
      <c r="D126" s="24">
        <v>200</v>
      </c>
    </row>
    <row r="127" spans="1:4" s="19" customFormat="1" ht="12.75">
      <c r="A127" s="24">
        <v>53</v>
      </c>
      <c r="B127" s="55" t="s">
        <v>29</v>
      </c>
      <c r="C127" s="56" t="s">
        <v>110</v>
      </c>
      <c r="D127" s="39">
        <v>150</v>
      </c>
    </row>
    <row r="128" spans="1:4" s="19" customFormat="1" ht="12.75">
      <c r="A128" s="24">
        <v>54</v>
      </c>
      <c r="B128" s="55" t="s">
        <v>30</v>
      </c>
      <c r="C128" s="56" t="s">
        <v>110</v>
      </c>
      <c r="D128" s="39">
        <v>100</v>
      </c>
    </row>
    <row r="129" spans="1:4" s="19" customFormat="1" ht="12.75">
      <c r="A129" s="24">
        <v>55</v>
      </c>
      <c r="B129" s="55" t="s">
        <v>31</v>
      </c>
      <c r="C129" s="56" t="s">
        <v>110</v>
      </c>
      <c r="D129" s="39">
        <v>520</v>
      </c>
    </row>
    <row r="130" spans="1:4" s="19" customFormat="1" ht="12.75">
      <c r="A130" s="24">
        <v>56</v>
      </c>
      <c r="B130" s="55" t="s">
        <v>32</v>
      </c>
      <c r="C130" s="56" t="s">
        <v>110</v>
      </c>
      <c r="D130" s="39">
        <v>500</v>
      </c>
    </row>
    <row r="131" spans="1:4" s="19" customFormat="1" ht="12.75">
      <c r="A131" s="24">
        <v>57</v>
      </c>
      <c r="B131" s="55" t="s">
        <v>33</v>
      </c>
      <c r="C131" s="56" t="s">
        <v>34</v>
      </c>
      <c r="D131" s="39">
        <v>25</v>
      </c>
    </row>
    <row r="132" spans="1:4" s="19" customFormat="1" ht="12.75">
      <c r="A132" s="24">
        <v>58</v>
      </c>
      <c r="B132" s="55" t="s">
        <v>35</v>
      </c>
      <c r="C132" s="56" t="s">
        <v>34</v>
      </c>
      <c r="D132" s="39">
        <v>180</v>
      </c>
    </row>
    <row r="133" spans="1:4" s="19" customFormat="1" ht="12.75">
      <c r="A133" s="24">
        <v>59</v>
      </c>
      <c r="B133" s="55" t="s">
        <v>36</v>
      </c>
      <c r="C133" s="56" t="s">
        <v>34</v>
      </c>
      <c r="D133" s="39">
        <v>30</v>
      </c>
    </row>
    <row r="134" spans="1:4" s="19" customFormat="1" ht="12.75">
      <c r="A134" s="24">
        <v>60</v>
      </c>
      <c r="B134" s="55" t="s">
        <v>37</v>
      </c>
      <c r="C134" s="56" t="s">
        <v>110</v>
      </c>
      <c r="D134" s="39">
        <v>800</v>
      </c>
    </row>
    <row r="135" spans="1:4" s="19" customFormat="1" ht="12.75">
      <c r="A135" s="24">
        <v>61</v>
      </c>
      <c r="B135" s="55" t="s">
        <v>38</v>
      </c>
      <c r="C135" s="56" t="s">
        <v>110</v>
      </c>
      <c r="D135" s="39">
        <v>200</v>
      </c>
    </row>
    <row r="136" spans="1:4" s="19" customFormat="1" ht="12.75">
      <c r="A136" s="24">
        <v>62</v>
      </c>
      <c r="B136" s="55" t="s">
        <v>39</v>
      </c>
      <c r="C136" s="56" t="s">
        <v>110</v>
      </c>
      <c r="D136" s="39">
        <v>435</v>
      </c>
    </row>
    <row r="137" spans="1:4" s="19" customFormat="1" ht="12.75">
      <c r="A137" s="24">
        <v>63</v>
      </c>
      <c r="B137" s="55" t="s">
        <v>40</v>
      </c>
      <c r="C137" s="56" t="s">
        <v>110</v>
      </c>
      <c r="D137" s="39">
        <v>395</v>
      </c>
    </row>
    <row r="138" spans="1:4" s="19" customFormat="1" ht="12.75">
      <c r="A138" s="24">
        <v>64</v>
      </c>
      <c r="B138" s="55" t="s">
        <v>41</v>
      </c>
      <c r="C138" s="56" t="s">
        <v>110</v>
      </c>
      <c r="D138" s="39">
        <v>520</v>
      </c>
    </row>
    <row r="139" spans="1:4" s="19" customFormat="1" ht="12.75">
      <c r="A139" s="24">
        <v>65</v>
      </c>
      <c r="B139" s="55" t="s">
        <v>42</v>
      </c>
      <c r="C139" s="56" t="s">
        <v>110</v>
      </c>
      <c r="D139" s="39">
        <v>31</v>
      </c>
    </row>
    <row r="140" spans="1:4" s="19" customFormat="1" ht="12.75">
      <c r="A140" s="24">
        <v>66</v>
      </c>
      <c r="B140" s="55" t="s">
        <v>43</v>
      </c>
      <c r="C140" s="56" t="s">
        <v>110</v>
      </c>
      <c r="D140" s="39">
        <v>40</v>
      </c>
    </row>
    <row r="141" spans="1:4" s="19" customFormat="1" ht="12.75">
      <c r="A141" s="24">
        <v>67</v>
      </c>
      <c r="B141" s="55" t="s">
        <v>44</v>
      </c>
      <c r="C141" s="56" t="s">
        <v>110</v>
      </c>
      <c r="D141" s="39">
        <v>7</v>
      </c>
    </row>
    <row r="142" spans="1:4" s="19" customFormat="1" ht="12.75">
      <c r="A142" s="24">
        <v>68</v>
      </c>
      <c r="B142" s="55" t="s">
        <v>45</v>
      </c>
      <c r="C142" s="56" t="s">
        <v>110</v>
      </c>
      <c r="D142" s="39">
        <v>16</v>
      </c>
    </row>
    <row r="143" spans="1:4" s="19" customFormat="1" ht="12.75">
      <c r="A143" s="24">
        <v>69</v>
      </c>
      <c r="B143" s="55" t="s">
        <v>46</v>
      </c>
      <c r="C143" s="56" t="s">
        <v>110</v>
      </c>
      <c r="D143" s="39">
        <v>10</v>
      </c>
    </row>
    <row r="144" spans="1:4" s="19" customFormat="1" ht="12.75">
      <c r="A144" s="24">
        <v>70</v>
      </c>
      <c r="B144" s="55" t="s">
        <v>47</v>
      </c>
      <c r="C144" s="56" t="s">
        <v>110</v>
      </c>
      <c r="D144" s="24">
        <v>500</v>
      </c>
    </row>
    <row r="145" spans="1:4" s="19" customFormat="1" ht="12.75">
      <c r="A145" s="24">
        <v>71</v>
      </c>
      <c r="B145" s="55" t="s">
        <v>279</v>
      </c>
      <c r="C145" s="56" t="s">
        <v>110</v>
      </c>
      <c r="D145" s="39">
        <v>159</v>
      </c>
    </row>
    <row r="146" spans="1:4" s="19" customFormat="1" ht="12.75">
      <c r="A146" s="24">
        <v>72</v>
      </c>
      <c r="B146" s="55" t="s">
        <v>48</v>
      </c>
      <c r="C146" s="56" t="s">
        <v>110</v>
      </c>
      <c r="D146" s="24">
        <v>205</v>
      </c>
    </row>
    <row r="147" spans="1:4" s="19" customFormat="1" ht="12.75">
      <c r="A147" s="24">
        <v>73</v>
      </c>
      <c r="B147" s="55" t="s">
        <v>49</v>
      </c>
      <c r="C147" s="56" t="s">
        <v>110</v>
      </c>
      <c r="D147" s="39">
        <v>152</v>
      </c>
    </row>
    <row r="148" spans="1:4" s="19" customFormat="1" ht="12.75">
      <c r="A148" s="24">
        <v>74</v>
      </c>
      <c r="B148" s="55" t="s">
        <v>50</v>
      </c>
      <c r="C148" s="56" t="s">
        <v>110</v>
      </c>
      <c r="D148" s="39">
        <v>86</v>
      </c>
    </row>
    <row r="149" spans="1:4" s="19" customFormat="1" ht="12.75">
      <c r="A149" s="24">
        <v>75</v>
      </c>
      <c r="B149" s="55" t="s">
        <v>51</v>
      </c>
      <c r="C149" s="56" t="s">
        <v>110</v>
      </c>
      <c r="D149" s="39">
        <v>384</v>
      </c>
    </row>
    <row r="150" spans="1:4" s="19" customFormat="1" ht="12.75">
      <c r="A150" s="24">
        <v>76</v>
      </c>
      <c r="B150" s="55" t="s">
        <v>52</v>
      </c>
      <c r="C150" s="56" t="s">
        <v>110</v>
      </c>
      <c r="D150" s="39">
        <v>20</v>
      </c>
    </row>
    <row r="151" spans="1:4" s="19" customFormat="1" ht="12.75">
      <c r="A151" s="24">
        <v>77</v>
      </c>
      <c r="B151" s="55" t="s">
        <v>53</v>
      </c>
      <c r="C151" s="56" t="s">
        <v>110</v>
      </c>
      <c r="D151" s="39">
        <v>280</v>
      </c>
    </row>
    <row r="152" spans="1:4" s="19" customFormat="1" ht="12.75">
      <c r="A152" s="24">
        <v>78</v>
      </c>
      <c r="B152" s="55" t="s">
        <v>54</v>
      </c>
      <c r="C152" s="56" t="s">
        <v>210</v>
      </c>
      <c r="D152" s="24">
        <v>950</v>
      </c>
    </row>
    <row r="153" spans="1:4" s="19" customFormat="1" ht="12.75">
      <c r="A153" s="24">
        <v>79</v>
      </c>
      <c r="B153" s="55" t="s">
        <v>55</v>
      </c>
      <c r="C153" s="56" t="s">
        <v>210</v>
      </c>
      <c r="D153" s="24">
        <v>3000</v>
      </c>
    </row>
    <row r="154" spans="1:4" s="19" customFormat="1" ht="12.75">
      <c r="A154" s="24">
        <v>80</v>
      </c>
      <c r="B154" s="55" t="s">
        <v>56</v>
      </c>
      <c r="C154" s="56" t="s">
        <v>210</v>
      </c>
      <c r="D154" s="24">
        <v>3508</v>
      </c>
    </row>
    <row r="155" spans="1:4" s="19" customFormat="1" ht="12.75">
      <c r="A155" s="24">
        <v>81</v>
      </c>
      <c r="B155" s="55" t="s">
        <v>57</v>
      </c>
      <c r="C155" s="56" t="s">
        <v>110</v>
      </c>
      <c r="D155" s="24">
        <v>400</v>
      </c>
    </row>
    <row r="156" spans="1:4" s="19" customFormat="1" ht="12.75">
      <c r="A156" s="24">
        <v>82</v>
      </c>
      <c r="B156" s="55" t="s">
        <v>57</v>
      </c>
      <c r="C156" s="56" t="s">
        <v>110</v>
      </c>
      <c r="D156" s="24">
        <v>380</v>
      </c>
    </row>
    <row r="157" spans="1:4" s="19" customFormat="1" ht="12.75">
      <c r="A157" s="24">
        <v>83</v>
      </c>
      <c r="B157" s="55" t="s">
        <v>58</v>
      </c>
      <c r="C157" s="56" t="s">
        <v>110</v>
      </c>
      <c r="D157" s="24">
        <v>230</v>
      </c>
    </row>
    <row r="158" spans="1:4" s="19" customFormat="1" ht="12.75">
      <c r="A158" s="24">
        <v>84</v>
      </c>
      <c r="B158" s="55" t="s">
        <v>59</v>
      </c>
      <c r="C158" s="56" t="s">
        <v>110</v>
      </c>
      <c r="D158" s="24">
        <v>230</v>
      </c>
    </row>
    <row r="159" spans="1:4" s="19" customFormat="1" ht="25.5">
      <c r="A159" s="24">
        <v>85</v>
      </c>
      <c r="B159" s="55" t="s">
        <v>60</v>
      </c>
      <c r="C159" s="56" t="s">
        <v>110</v>
      </c>
      <c r="D159" s="24">
        <v>200</v>
      </c>
    </row>
    <row r="160" spans="1:4" s="19" customFormat="1" ht="25.5">
      <c r="A160" s="24">
        <v>86</v>
      </c>
      <c r="B160" s="55" t="s">
        <v>60</v>
      </c>
      <c r="C160" s="56" t="s">
        <v>110</v>
      </c>
      <c r="D160" s="39">
        <v>350</v>
      </c>
    </row>
    <row r="161" spans="1:4" s="19" customFormat="1" ht="25.5">
      <c r="A161" s="24">
        <v>87</v>
      </c>
      <c r="B161" s="55" t="s">
        <v>61</v>
      </c>
      <c r="C161" s="56" t="s">
        <v>110</v>
      </c>
      <c r="D161" s="24">
        <v>1240</v>
      </c>
    </row>
    <row r="162" spans="1:4" s="19" customFormat="1" ht="25.5">
      <c r="A162" s="24">
        <v>88</v>
      </c>
      <c r="B162" s="55" t="s">
        <v>62</v>
      </c>
      <c r="C162" s="56" t="s">
        <v>110</v>
      </c>
      <c r="D162" s="24">
        <v>1877</v>
      </c>
    </row>
    <row r="163" spans="1:4" s="19" customFormat="1" ht="25.5">
      <c r="A163" s="24">
        <v>89</v>
      </c>
      <c r="B163" s="55" t="s">
        <v>63</v>
      </c>
      <c r="C163" s="56" t="s">
        <v>110</v>
      </c>
      <c r="D163" s="24">
        <v>1990</v>
      </c>
    </row>
    <row r="164" spans="1:4" s="19" customFormat="1" ht="25.5">
      <c r="A164" s="24">
        <v>90</v>
      </c>
      <c r="B164" s="55" t="s">
        <v>64</v>
      </c>
      <c r="C164" s="56" t="s">
        <v>110</v>
      </c>
      <c r="D164" s="24">
        <v>112</v>
      </c>
    </row>
    <row r="165" spans="1:4" s="19" customFormat="1" ht="12.75">
      <c r="A165" s="24">
        <v>91</v>
      </c>
      <c r="B165" s="55" t="s">
        <v>251</v>
      </c>
      <c r="C165" s="56" t="s">
        <v>110</v>
      </c>
      <c r="D165" s="35">
        <v>58</v>
      </c>
    </row>
    <row r="166" spans="1:4" s="19" customFormat="1" ht="12.75">
      <c r="A166" s="24">
        <v>92</v>
      </c>
      <c r="B166" s="55" t="s">
        <v>252</v>
      </c>
      <c r="C166" s="56" t="s">
        <v>110</v>
      </c>
      <c r="D166" s="35">
        <v>7</v>
      </c>
    </row>
    <row r="167" spans="1:4" s="19" customFormat="1" ht="12.75">
      <c r="A167" s="24">
        <v>93</v>
      </c>
      <c r="B167" s="55" t="s">
        <v>253</v>
      </c>
      <c r="C167" s="56" t="s">
        <v>110</v>
      </c>
      <c r="D167" s="35">
        <v>41</v>
      </c>
    </row>
    <row r="168" spans="1:4" s="19" customFormat="1" ht="12.75">
      <c r="A168" s="24">
        <v>94</v>
      </c>
      <c r="B168" s="55" t="s">
        <v>254</v>
      </c>
      <c r="C168" s="56" t="s">
        <v>110</v>
      </c>
      <c r="D168" s="35">
        <v>3</v>
      </c>
    </row>
    <row r="169" spans="1:4" s="19" customFormat="1" ht="12.75">
      <c r="A169" s="24">
        <v>95</v>
      </c>
      <c r="B169" s="55" t="s">
        <v>280</v>
      </c>
      <c r="C169" s="56" t="s">
        <v>110</v>
      </c>
      <c r="D169" s="35">
        <v>11</v>
      </c>
    </row>
    <row r="170" spans="1:4" s="19" customFormat="1" ht="12.75">
      <c r="A170" s="24">
        <v>96</v>
      </c>
      <c r="B170" s="55" t="s">
        <v>281</v>
      </c>
      <c r="C170" s="56" t="s">
        <v>110</v>
      </c>
      <c r="D170" s="35">
        <v>5</v>
      </c>
    </row>
    <row r="171" spans="1:4" s="19" customFormat="1" ht="12.75">
      <c r="A171" s="24">
        <v>97</v>
      </c>
      <c r="B171" s="55" t="s">
        <v>255</v>
      </c>
      <c r="C171" s="56" t="s">
        <v>110</v>
      </c>
      <c r="D171" s="35">
        <v>38</v>
      </c>
    </row>
    <row r="172" spans="1:4" s="19" customFormat="1" ht="12.75">
      <c r="A172" s="24">
        <v>98</v>
      </c>
      <c r="B172" s="55" t="s">
        <v>282</v>
      </c>
      <c r="C172" s="56" t="s">
        <v>110</v>
      </c>
      <c r="D172" s="24">
        <v>5</v>
      </c>
    </row>
    <row r="173" spans="1:4" s="19" customFormat="1" ht="12.75">
      <c r="A173" s="24">
        <v>99</v>
      </c>
      <c r="B173" s="55" t="s">
        <v>283</v>
      </c>
      <c r="C173" s="56" t="s">
        <v>110</v>
      </c>
      <c r="D173" s="35">
        <v>34</v>
      </c>
    </row>
    <row r="174" spans="1:4" s="19" customFormat="1" ht="12.75">
      <c r="A174" s="24">
        <v>100</v>
      </c>
      <c r="B174" s="55" t="s">
        <v>284</v>
      </c>
      <c r="C174" s="56" t="s">
        <v>110</v>
      </c>
      <c r="D174" s="35">
        <v>3</v>
      </c>
    </row>
    <row r="175" spans="1:4" s="19" customFormat="1" ht="12.75">
      <c r="A175" s="24">
        <v>101</v>
      </c>
      <c r="B175" s="55" t="s">
        <v>256</v>
      </c>
      <c r="C175" s="56" t="s">
        <v>110</v>
      </c>
      <c r="D175" s="35">
        <v>21</v>
      </c>
    </row>
    <row r="176" spans="1:4" s="19" customFormat="1" ht="12.75">
      <c r="A176" s="24">
        <v>102</v>
      </c>
      <c r="B176" s="55" t="s">
        <v>285</v>
      </c>
      <c r="C176" s="56" t="s">
        <v>110</v>
      </c>
      <c r="D176" s="39">
        <v>7</v>
      </c>
    </row>
    <row r="177" spans="1:4" s="19" customFormat="1" ht="12.75">
      <c r="A177" s="24">
        <v>103</v>
      </c>
      <c r="B177" s="55" t="s">
        <v>260</v>
      </c>
      <c r="C177" s="56" t="s">
        <v>110</v>
      </c>
      <c r="D177" s="24">
        <v>7</v>
      </c>
    </row>
    <row r="178" spans="1:4" s="19" customFormat="1" ht="12.75">
      <c r="A178" s="24">
        <v>104</v>
      </c>
      <c r="B178" s="55" t="s">
        <v>257</v>
      </c>
      <c r="C178" s="56" t="s">
        <v>110</v>
      </c>
      <c r="D178" s="39">
        <v>2</v>
      </c>
    </row>
    <row r="179" spans="1:4" s="19" customFormat="1" ht="12.75">
      <c r="A179" s="24">
        <v>105</v>
      </c>
      <c r="B179" s="55" t="s">
        <v>258</v>
      </c>
      <c r="C179" s="56" t="s">
        <v>110</v>
      </c>
      <c r="D179" s="24">
        <v>24</v>
      </c>
    </row>
    <row r="180" spans="1:4" s="19" customFormat="1" ht="12.75">
      <c r="A180" s="24">
        <v>106</v>
      </c>
      <c r="B180" s="55" t="s">
        <v>286</v>
      </c>
      <c r="C180" s="56" t="s">
        <v>110</v>
      </c>
      <c r="D180" s="24">
        <v>2</v>
      </c>
    </row>
    <row r="181" spans="1:4" s="19" customFormat="1" ht="12.75">
      <c r="A181" s="24">
        <v>107</v>
      </c>
      <c r="B181" s="55" t="s">
        <v>259</v>
      </c>
      <c r="C181" s="56" t="s">
        <v>110</v>
      </c>
      <c r="D181" s="24">
        <v>57</v>
      </c>
    </row>
    <row r="182" spans="1:4" s="19" customFormat="1" ht="12.75">
      <c r="A182" s="24">
        <v>108</v>
      </c>
      <c r="B182" s="55" t="s">
        <v>287</v>
      </c>
      <c r="C182" s="56" t="s">
        <v>105</v>
      </c>
      <c r="D182" s="24">
        <v>1</v>
      </c>
    </row>
    <row r="183" spans="1:4" s="19" customFormat="1" ht="12.75">
      <c r="A183" s="24">
        <v>109</v>
      </c>
      <c r="B183" s="55" t="s">
        <v>65</v>
      </c>
      <c r="C183" s="56" t="s">
        <v>105</v>
      </c>
      <c r="D183" s="35">
        <v>384</v>
      </c>
    </row>
    <row r="184" spans="1:4" s="19" customFormat="1" ht="12.75">
      <c r="A184" s="24">
        <v>110</v>
      </c>
      <c r="B184" s="55" t="s">
        <v>66</v>
      </c>
      <c r="C184" s="56" t="s">
        <v>228</v>
      </c>
      <c r="D184" s="35">
        <v>89</v>
      </c>
    </row>
    <row r="185" spans="1:4" s="19" customFormat="1" ht="12.75">
      <c r="A185" s="24">
        <v>111</v>
      </c>
      <c r="B185" s="55" t="s">
        <v>67</v>
      </c>
      <c r="C185" s="56" t="s">
        <v>228</v>
      </c>
      <c r="D185" s="35">
        <v>77</v>
      </c>
    </row>
    <row r="186" spans="1:4" s="19" customFormat="1" ht="12.75">
      <c r="A186" s="24">
        <v>112</v>
      </c>
      <c r="B186" s="55" t="s">
        <v>68</v>
      </c>
      <c r="C186" s="56" t="s">
        <v>105</v>
      </c>
      <c r="D186" s="35">
        <v>27</v>
      </c>
    </row>
    <row r="187" spans="1:4" s="19" customFormat="1" ht="12.75">
      <c r="A187" s="24">
        <v>113</v>
      </c>
      <c r="B187" s="55" t="s">
        <v>69</v>
      </c>
      <c r="C187" s="56" t="s">
        <v>105</v>
      </c>
      <c r="D187" s="35">
        <v>40.6</v>
      </c>
    </row>
    <row r="188" spans="1:4" s="19" customFormat="1" ht="12.75">
      <c r="A188" s="24">
        <v>114</v>
      </c>
      <c r="B188" s="55" t="s">
        <v>70</v>
      </c>
      <c r="C188" s="56" t="s">
        <v>105</v>
      </c>
      <c r="D188" s="35">
        <v>23</v>
      </c>
    </row>
    <row r="189" spans="1:4" s="19" customFormat="1" ht="12.75">
      <c r="A189" s="24">
        <v>115</v>
      </c>
      <c r="B189" s="55" t="s">
        <v>71</v>
      </c>
      <c r="C189" s="56" t="s">
        <v>105</v>
      </c>
      <c r="D189" s="35">
        <v>171</v>
      </c>
    </row>
    <row r="190" spans="1:4" s="19" customFormat="1" ht="12.75">
      <c r="A190" s="24">
        <v>116</v>
      </c>
      <c r="B190" s="55" t="s">
        <v>72</v>
      </c>
      <c r="C190" s="56" t="s">
        <v>105</v>
      </c>
      <c r="D190" s="35">
        <v>46</v>
      </c>
    </row>
    <row r="191" spans="1:4" s="19" customFormat="1" ht="12.75">
      <c r="A191" s="24">
        <v>117</v>
      </c>
      <c r="B191" s="55" t="s">
        <v>96</v>
      </c>
      <c r="C191" s="56" t="s">
        <v>105</v>
      </c>
      <c r="D191" s="35">
        <v>64</v>
      </c>
    </row>
    <row r="192" spans="1:4" s="19" customFormat="1" ht="12.75">
      <c r="A192" s="24">
        <v>118</v>
      </c>
      <c r="B192" s="55" t="s">
        <v>73</v>
      </c>
      <c r="C192" s="56" t="s">
        <v>105</v>
      </c>
      <c r="D192" s="35">
        <v>92</v>
      </c>
    </row>
    <row r="193" spans="1:4" s="19" customFormat="1" ht="12.75">
      <c r="A193" s="24">
        <v>119</v>
      </c>
      <c r="B193" s="55" t="s">
        <v>74</v>
      </c>
      <c r="C193" s="56" t="s">
        <v>105</v>
      </c>
      <c r="D193" s="35">
        <v>200</v>
      </c>
    </row>
    <row r="194" spans="1:4" s="19" customFormat="1" ht="12.75">
      <c r="A194" s="24">
        <v>120</v>
      </c>
      <c r="B194" s="55" t="s">
        <v>75</v>
      </c>
      <c r="C194" s="56" t="s">
        <v>106</v>
      </c>
      <c r="D194" s="35">
        <v>50</v>
      </c>
    </row>
    <row r="195" spans="1:4" s="19" customFormat="1" ht="12.75">
      <c r="A195" s="24">
        <v>121</v>
      </c>
      <c r="B195" s="55" t="s">
        <v>76</v>
      </c>
      <c r="C195" s="56" t="s">
        <v>105</v>
      </c>
      <c r="D195" s="35">
        <v>12</v>
      </c>
    </row>
    <row r="196" spans="1:4" s="19" customFormat="1" ht="12.75">
      <c r="A196" s="24">
        <v>122</v>
      </c>
      <c r="B196" s="55" t="s">
        <v>77</v>
      </c>
      <c r="C196" s="56" t="s">
        <v>105</v>
      </c>
      <c r="D196" s="35">
        <v>40</v>
      </c>
    </row>
    <row r="197" spans="1:4" s="19" customFormat="1" ht="12.75">
      <c r="A197" s="24">
        <v>123</v>
      </c>
      <c r="B197" s="55" t="s">
        <v>78</v>
      </c>
      <c r="C197" s="56" t="s">
        <v>105</v>
      </c>
      <c r="D197" s="35">
        <v>867</v>
      </c>
    </row>
    <row r="198" spans="1:4" s="19" customFormat="1" ht="12.75">
      <c r="A198" s="24">
        <v>124</v>
      </c>
      <c r="B198" s="55" t="s">
        <v>79</v>
      </c>
      <c r="C198" s="56" t="s">
        <v>105</v>
      </c>
      <c r="D198" s="35">
        <v>83</v>
      </c>
    </row>
    <row r="199" spans="1:4" s="19" customFormat="1" ht="12.75">
      <c r="A199" s="24">
        <v>125</v>
      </c>
      <c r="B199" s="55" t="s">
        <v>95</v>
      </c>
      <c r="C199" s="56" t="s">
        <v>105</v>
      </c>
      <c r="D199" s="35">
        <v>2545</v>
      </c>
    </row>
    <row r="200" spans="1:4" s="19" customFormat="1" ht="12.75">
      <c r="A200" s="24">
        <v>126</v>
      </c>
      <c r="B200" s="55" t="s">
        <v>80</v>
      </c>
      <c r="C200" s="56" t="s">
        <v>105</v>
      </c>
      <c r="D200" s="35">
        <v>12</v>
      </c>
    </row>
    <row r="201" spans="1:4" s="19" customFormat="1" ht="12.75">
      <c r="A201" s="24">
        <v>127</v>
      </c>
      <c r="B201" s="55" t="s">
        <v>81</v>
      </c>
      <c r="C201" s="56" t="s">
        <v>105</v>
      </c>
      <c r="D201" s="35">
        <v>416</v>
      </c>
    </row>
    <row r="202" spans="1:4" s="19" customFormat="1" ht="25.5">
      <c r="A202" s="24">
        <v>128</v>
      </c>
      <c r="B202" s="55" t="s">
        <v>82</v>
      </c>
      <c r="C202" s="56" t="s">
        <v>105</v>
      </c>
      <c r="D202" s="35">
        <v>398</v>
      </c>
    </row>
    <row r="203" spans="1:4" s="19" customFormat="1" ht="12.75">
      <c r="A203" s="24">
        <v>129</v>
      </c>
      <c r="B203" s="55" t="s">
        <v>83</v>
      </c>
      <c r="C203" s="56" t="s">
        <v>105</v>
      </c>
      <c r="D203" s="24">
        <v>3</v>
      </c>
    </row>
    <row r="204" spans="1:4" s="19" customFormat="1" ht="12.75">
      <c r="A204" s="24">
        <v>130</v>
      </c>
      <c r="B204" s="55" t="s">
        <v>84</v>
      </c>
      <c r="C204" s="56" t="s">
        <v>105</v>
      </c>
      <c r="D204" s="35">
        <v>150</v>
      </c>
    </row>
    <row r="205" spans="1:4" s="19" customFormat="1" ht="12.75">
      <c r="A205" s="24">
        <v>131</v>
      </c>
      <c r="B205" s="55" t="s">
        <v>85</v>
      </c>
      <c r="C205" s="56" t="s">
        <v>105</v>
      </c>
      <c r="D205" s="35">
        <v>70</v>
      </c>
    </row>
    <row r="206" spans="1:4" s="19" customFormat="1" ht="12.75">
      <c r="A206" s="24">
        <v>132</v>
      </c>
      <c r="B206" s="55" t="s">
        <v>86</v>
      </c>
      <c r="C206" s="56" t="s">
        <v>105</v>
      </c>
      <c r="D206" s="35">
        <v>26</v>
      </c>
    </row>
    <row r="207" spans="1:4" s="19" customFormat="1" ht="12.75">
      <c r="A207" s="24">
        <v>133</v>
      </c>
      <c r="B207" s="55" t="s">
        <v>87</v>
      </c>
      <c r="C207" s="56" t="s">
        <v>105</v>
      </c>
      <c r="D207" s="35">
        <v>22</v>
      </c>
    </row>
    <row r="208" spans="1:4" s="19" customFormat="1" ht="12.75">
      <c r="A208" s="24">
        <v>134</v>
      </c>
      <c r="B208" s="55" t="s">
        <v>87</v>
      </c>
      <c r="C208" s="56" t="s">
        <v>105</v>
      </c>
      <c r="D208" s="35">
        <v>20</v>
      </c>
    </row>
    <row r="209" spans="1:4" s="19" customFormat="1" ht="12.75">
      <c r="A209" s="24">
        <v>135</v>
      </c>
      <c r="B209" s="55" t="s">
        <v>88</v>
      </c>
      <c r="C209" s="56" t="s">
        <v>105</v>
      </c>
      <c r="D209" s="35">
        <v>15</v>
      </c>
    </row>
    <row r="210" spans="1:4" s="19" customFormat="1" ht="12.75">
      <c r="A210" s="24">
        <v>136</v>
      </c>
      <c r="B210" s="55" t="s">
        <v>89</v>
      </c>
      <c r="C210" s="56" t="s">
        <v>105</v>
      </c>
      <c r="D210" s="35">
        <v>5</v>
      </c>
    </row>
    <row r="211" spans="1:4" s="19" customFormat="1" ht="12.75">
      <c r="A211" s="24">
        <v>137</v>
      </c>
      <c r="B211" s="55" t="s">
        <v>90</v>
      </c>
      <c r="C211" s="56" t="s">
        <v>106</v>
      </c>
      <c r="D211" s="35">
        <v>88</v>
      </c>
    </row>
    <row r="212" spans="1:4" s="19" customFormat="1" ht="12.75">
      <c r="A212" s="24">
        <v>138</v>
      </c>
      <c r="B212" s="55" t="s">
        <v>91</v>
      </c>
      <c r="C212" s="56" t="s">
        <v>106</v>
      </c>
      <c r="D212" s="35">
        <v>44</v>
      </c>
    </row>
    <row r="213" spans="1:4" s="19" customFormat="1" ht="12.75">
      <c r="A213" s="24">
        <v>139</v>
      </c>
      <c r="B213" s="55" t="s">
        <v>92</v>
      </c>
      <c r="C213" s="56" t="s">
        <v>105</v>
      </c>
      <c r="D213" s="35">
        <v>5</v>
      </c>
    </row>
    <row r="214" spans="1:4" s="19" customFormat="1" ht="12.75">
      <c r="A214" s="24">
        <v>140</v>
      </c>
      <c r="B214" s="55" t="s">
        <v>93</v>
      </c>
      <c r="C214" s="56" t="s">
        <v>105</v>
      </c>
      <c r="D214" s="35">
        <v>330</v>
      </c>
    </row>
    <row r="215" spans="1:4" s="19" customFormat="1" ht="25.5">
      <c r="A215" s="24">
        <v>141</v>
      </c>
      <c r="B215" s="55" t="s">
        <v>94</v>
      </c>
      <c r="C215" s="56" t="s">
        <v>105</v>
      </c>
      <c r="D215" s="35">
        <v>43.9</v>
      </c>
    </row>
    <row r="216" spans="1:4" s="19" customFormat="1" ht="12.75">
      <c r="A216" s="35">
        <v>142</v>
      </c>
      <c r="B216" s="57" t="s">
        <v>290</v>
      </c>
      <c r="C216" s="50" t="s">
        <v>110</v>
      </c>
      <c r="D216" s="48">
        <f>600/2</f>
        <v>300</v>
      </c>
    </row>
    <row r="217" spans="1:4" s="19" customFormat="1" ht="12.75">
      <c r="A217" s="35">
        <v>143</v>
      </c>
      <c r="B217" s="58" t="s">
        <v>311</v>
      </c>
      <c r="C217" s="50" t="s">
        <v>110</v>
      </c>
      <c r="D217" s="48">
        <f>700/2</f>
        <v>350</v>
      </c>
    </row>
    <row r="218" spans="1:4" s="19" customFormat="1" ht="12.75">
      <c r="A218" s="35">
        <v>144</v>
      </c>
      <c r="B218" s="57" t="s">
        <v>291</v>
      </c>
      <c r="C218" s="50" t="s">
        <v>110</v>
      </c>
      <c r="D218" s="48">
        <f>800/2</f>
        <v>400</v>
      </c>
    </row>
    <row r="219" spans="1:4" s="19" customFormat="1" ht="12.75">
      <c r="A219" s="35">
        <v>145</v>
      </c>
      <c r="B219" s="57" t="s">
        <v>292</v>
      </c>
      <c r="C219" s="50" t="s">
        <v>110</v>
      </c>
      <c r="D219" s="48">
        <f>960/2</f>
        <v>480</v>
      </c>
    </row>
    <row r="220" spans="1:4" s="19" customFormat="1" ht="12.75">
      <c r="A220" s="35">
        <v>146</v>
      </c>
      <c r="B220" s="23" t="s">
        <v>293</v>
      </c>
      <c r="C220" s="50" t="s">
        <v>110</v>
      </c>
      <c r="D220" s="48">
        <f>144/2</f>
        <v>72</v>
      </c>
    </row>
    <row r="221" spans="1:4" s="19" customFormat="1" ht="12.75">
      <c r="A221" s="35">
        <v>147</v>
      </c>
      <c r="B221" s="57" t="s">
        <v>294</v>
      </c>
      <c r="C221" s="50" t="s">
        <v>110</v>
      </c>
      <c r="D221" s="48">
        <f>38/2</f>
        <v>19</v>
      </c>
    </row>
    <row r="222" spans="1:4" s="19" customFormat="1" ht="12.75">
      <c r="A222" s="35">
        <v>148</v>
      </c>
      <c r="B222" s="57" t="s">
        <v>295</v>
      </c>
      <c r="C222" s="50" t="s">
        <v>110</v>
      </c>
      <c r="D222" s="48">
        <f>1+1</f>
        <v>2</v>
      </c>
    </row>
    <row r="223" spans="1:4" s="19" customFormat="1" ht="12.75">
      <c r="A223" s="35">
        <v>149</v>
      </c>
      <c r="B223" s="57" t="s">
        <v>268</v>
      </c>
      <c r="C223" s="59" t="s">
        <v>105</v>
      </c>
      <c r="D223" s="48">
        <v>100</v>
      </c>
    </row>
    <row r="224" spans="1:4" s="19" customFormat="1" ht="12.75">
      <c r="A224" s="35">
        <v>150</v>
      </c>
      <c r="B224" s="57" t="s">
        <v>196</v>
      </c>
      <c r="C224" s="59" t="s">
        <v>110</v>
      </c>
      <c r="D224" s="48">
        <f>153+545</f>
        <v>698</v>
      </c>
    </row>
    <row r="225" spans="1:4" s="19" customFormat="1" ht="12.75">
      <c r="A225" s="35">
        <v>151</v>
      </c>
      <c r="B225" s="60" t="s">
        <v>215</v>
      </c>
      <c r="C225" s="50" t="s">
        <v>110</v>
      </c>
      <c r="D225" s="48">
        <v>20</v>
      </c>
    </row>
    <row r="226" spans="1:4" s="19" customFormat="1" ht="12.75">
      <c r="A226" s="35">
        <v>152</v>
      </c>
      <c r="B226" s="60" t="s">
        <v>216</v>
      </c>
      <c r="C226" s="50" t="s">
        <v>110</v>
      </c>
      <c r="D226" s="48">
        <f>240/2</f>
        <v>120</v>
      </c>
    </row>
    <row r="227" spans="1:4" s="19" customFormat="1" ht="12.75">
      <c r="A227" s="35">
        <v>153</v>
      </c>
      <c r="B227" s="60" t="s">
        <v>217</v>
      </c>
      <c r="C227" s="50" t="s">
        <v>110</v>
      </c>
      <c r="D227" s="48">
        <v>1</v>
      </c>
    </row>
    <row r="228" spans="1:4" s="19" customFormat="1" ht="12.75">
      <c r="A228" s="35">
        <v>154</v>
      </c>
      <c r="B228" s="60" t="s">
        <v>218</v>
      </c>
      <c r="C228" s="50" t="s">
        <v>110</v>
      </c>
      <c r="D228" s="48">
        <f>68/2</f>
        <v>34</v>
      </c>
    </row>
    <row r="229" spans="1:4" s="19" customFormat="1" ht="12.75">
      <c r="A229" s="35">
        <v>155</v>
      </c>
      <c r="B229" s="57" t="s">
        <v>272</v>
      </c>
      <c r="C229" s="50" t="s">
        <v>210</v>
      </c>
      <c r="D229" s="48">
        <v>7600</v>
      </c>
    </row>
    <row r="230" spans="1:4" s="19" customFormat="1" ht="12.75">
      <c r="A230" s="35">
        <v>156</v>
      </c>
      <c r="B230" s="57" t="s">
        <v>214</v>
      </c>
      <c r="C230" s="50" t="s">
        <v>197</v>
      </c>
      <c r="D230" s="48">
        <f>16/2</f>
        <v>8</v>
      </c>
    </row>
    <row r="231" spans="1:4" s="19" customFormat="1" ht="12.75">
      <c r="A231" s="61" t="s">
        <v>114</v>
      </c>
      <c r="B231" s="61"/>
      <c r="C231" s="61"/>
      <c r="D231" s="61"/>
    </row>
    <row r="232" spans="1:4" s="19" customFormat="1" ht="25.5">
      <c r="A232" s="39">
        <v>1</v>
      </c>
      <c r="B232" s="58" t="s">
        <v>296</v>
      </c>
      <c r="C232" s="21" t="s">
        <v>117</v>
      </c>
      <c r="D232" s="48">
        <v>54</v>
      </c>
    </row>
    <row r="233" spans="1:4" s="19" customFormat="1" ht="25.5">
      <c r="A233" s="48">
        <v>2</v>
      </c>
      <c r="B233" s="46" t="s">
        <v>312</v>
      </c>
      <c r="C233" s="45" t="s">
        <v>110</v>
      </c>
      <c r="D233" s="48">
        <v>19</v>
      </c>
    </row>
    <row r="234" spans="1:4" s="19" customFormat="1" ht="25.5">
      <c r="A234" s="39">
        <v>3</v>
      </c>
      <c r="B234" s="62" t="s">
        <v>313</v>
      </c>
      <c r="C234" s="45" t="s">
        <v>110</v>
      </c>
      <c r="D234" s="48">
        <v>4</v>
      </c>
    </row>
    <row r="235" spans="1:4" s="19" customFormat="1" ht="12.75">
      <c r="A235" s="39">
        <v>4</v>
      </c>
      <c r="B235" s="62" t="s">
        <v>297</v>
      </c>
      <c r="C235" s="45" t="s">
        <v>198</v>
      </c>
      <c r="D235" s="48">
        <v>329</v>
      </c>
    </row>
    <row r="236" spans="1:4" s="19" customFormat="1" ht="12.75">
      <c r="A236" s="48">
        <v>5</v>
      </c>
      <c r="B236" s="58" t="s">
        <v>314</v>
      </c>
      <c r="C236" s="48" t="s">
        <v>106</v>
      </c>
      <c r="D236" s="48">
        <f>285-20-20</f>
        <v>245</v>
      </c>
    </row>
    <row r="237" spans="1:4" s="19" customFormat="1" ht="25.5">
      <c r="A237" s="39">
        <v>6</v>
      </c>
      <c r="B237" s="58" t="s">
        <v>298</v>
      </c>
      <c r="C237" s="48" t="s">
        <v>110</v>
      </c>
      <c r="D237" s="48">
        <f>60+34</f>
        <v>94</v>
      </c>
    </row>
    <row r="238" spans="1:4" s="19" customFormat="1" ht="25.5">
      <c r="A238" s="39">
        <v>7</v>
      </c>
      <c r="B238" s="58" t="s">
        <v>299</v>
      </c>
      <c r="C238" s="48" t="s">
        <v>110</v>
      </c>
      <c r="D238" s="48">
        <f>207-30-30</f>
        <v>147</v>
      </c>
    </row>
    <row r="239" spans="1:4" s="19" customFormat="1" ht="25.5">
      <c r="A239" s="48">
        <v>8</v>
      </c>
      <c r="B239" s="58" t="s">
        <v>300</v>
      </c>
      <c r="C239" s="48" t="s">
        <v>110</v>
      </c>
      <c r="D239" s="48">
        <f>142+562+1356+364+436+864+241+568-24-30-24-60-60-30-90</f>
        <v>4215</v>
      </c>
    </row>
    <row r="240" spans="1:4" s="19" customFormat="1" ht="25.5">
      <c r="A240" s="39">
        <v>9</v>
      </c>
      <c r="B240" s="58" t="s">
        <v>301</v>
      </c>
      <c r="C240" s="48" t="s">
        <v>110</v>
      </c>
      <c r="D240" s="48">
        <f>939+343+106+100+136-2-30</f>
        <v>1592</v>
      </c>
    </row>
    <row r="241" spans="1:4" s="19" customFormat="1" ht="12.75">
      <c r="A241" s="48">
        <v>10</v>
      </c>
      <c r="B241" s="63" t="s">
        <v>111</v>
      </c>
      <c r="C241" s="48" t="s">
        <v>110</v>
      </c>
      <c r="D241" s="48">
        <f>550+206+776-30-30-12-30-30-30-6-60</f>
        <v>1304</v>
      </c>
    </row>
    <row r="242" spans="1:4" s="19" customFormat="1" ht="12.75">
      <c r="A242" s="39">
        <v>11</v>
      </c>
      <c r="B242" s="63" t="s">
        <v>302</v>
      </c>
      <c r="C242" s="21" t="s">
        <v>110</v>
      </c>
      <c r="D242" s="48">
        <f>700+15+60+114+325+50-30-24-60</f>
        <v>1150</v>
      </c>
    </row>
    <row r="243" spans="1:4" s="19" customFormat="1" ht="12.75">
      <c r="A243" s="48">
        <v>12</v>
      </c>
      <c r="B243" s="64" t="s">
        <v>315</v>
      </c>
      <c r="C243" s="45" t="s">
        <v>110</v>
      </c>
      <c r="D243" s="48">
        <v>25</v>
      </c>
    </row>
    <row r="244" spans="1:4" s="19" customFormat="1" ht="12.75">
      <c r="A244" s="39">
        <v>13</v>
      </c>
      <c r="B244" s="63" t="s">
        <v>303</v>
      </c>
      <c r="C244" s="48" t="s">
        <v>110</v>
      </c>
      <c r="D244" s="48">
        <f>2+7</f>
        <v>9</v>
      </c>
    </row>
    <row r="245" spans="1:4" s="19" customFormat="1" ht="12.75">
      <c r="A245" s="48">
        <v>14</v>
      </c>
      <c r="B245" s="46" t="s">
        <v>316</v>
      </c>
      <c r="C245" s="48" t="s">
        <v>110</v>
      </c>
      <c r="D245" s="48">
        <v>4</v>
      </c>
    </row>
    <row r="246" spans="1:4" s="19" customFormat="1" ht="12.75">
      <c r="A246" s="39">
        <v>15</v>
      </c>
      <c r="B246" s="46" t="s">
        <v>317</v>
      </c>
      <c r="C246" s="48" t="s">
        <v>110</v>
      </c>
      <c r="D246" s="48">
        <v>1</v>
      </c>
    </row>
    <row r="247" spans="1:4" s="19" customFormat="1" ht="12.75">
      <c r="A247" s="48">
        <v>16</v>
      </c>
      <c r="B247" s="58" t="s">
        <v>180</v>
      </c>
      <c r="C247" s="48" t="s">
        <v>110</v>
      </c>
      <c r="D247" s="48">
        <f>2+14+1+15</f>
        <v>32</v>
      </c>
    </row>
    <row r="248" spans="1:4" s="19" customFormat="1" ht="12.75">
      <c r="A248" s="39">
        <v>17</v>
      </c>
      <c r="B248" s="46" t="s">
        <v>120</v>
      </c>
      <c r="C248" s="65" t="s">
        <v>110</v>
      </c>
      <c r="D248" s="48">
        <v>5</v>
      </c>
    </row>
    <row r="249" spans="1:4" s="19" customFormat="1" ht="12.75">
      <c r="A249" s="48">
        <v>18</v>
      </c>
      <c r="B249" s="46" t="s">
        <v>121</v>
      </c>
      <c r="C249" s="65" t="s">
        <v>110</v>
      </c>
      <c r="D249" s="48">
        <v>6</v>
      </c>
    </row>
    <row r="250" spans="1:4" s="19" customFormat="1" ht="12.75">
      <c r="A250" s="39">
        <v>19</v>
      </c>
      <c r="B250" s="58" t="s">
        <v>304</v>
      </c>
      <c r="C250" s="65" t="s">
        <v>110</v>
      </c>
      <c r="D250" s="48">
        <f>550+204+776-30-30-12-30-30-30-5-60</f>
        <v>1303</v>
      </c>
    </row>
    <row r="251" spans="1:4" s="19" customFormat="1" ht="12.75">
      <c r="A251" s="48">
        <v>20</v>
      </c>
      <c r="B251" s="58" t="s">
        <v>305</v>
      </c>
      <c r="C251" s="48" t="s">
        <v>110</v>
      </c>
      <c r="D251" s="48">
        <f>195+185+406-30-28-30-15</f>
        <v>683</v>
      </c>
    </row>
    <row r="252" spans="1:4" s="19" customFormat="1" ht="12.75">
      <c r="A252" s="39">
        <v>21</v>
      </c>
      <c r="B252" s="58" t="s">
        <v>122</v>
      </c>
      <c r="C252" s="48" t="s">
        <v>110</v>
      </c>
      <c r="D252" s="48">
        <f>1+1</f>
        <v>2</v>
      </c>
    </row>
    <row r="253" spans="1:4" s="19" customFormat="1" ht="12.75">
      <c r="A253" s="48">
        <v>22</v>
      </c>
      <c r="B253" s="58" t="s">
        <v>119</v>
      </c>
      <c r="C253" s="48" t="s">
        <v>110</v>
      </c>
      <c r="D253" s="48">
        <f>3+1</f>
        <v>4</v>
      </c>
    </row>
    <row r="254" spans="1:4" s="19" customFormat="1" ht="25.5">
      <c r="A254" s="39">
        <v>23</v>
      </c>
      <c r="B254" s="46" t="s">
        <v>177</v>
      </c>
      <c r="C254" s="45" t="s">
        <v>116</v>
      </c>
      <c r="D254" s="48">
        <v>10</v>
      </c>
    </row>
    <row r="255" spans="1:4" s="19" customFormat="1" ht="25.5">
      <c r="A255" s="48">
        <v>24</v>
      </c>
      <c r="B255" s="46" t="s">
        <v>179</v>
      </c>
      <c r="C255" s="45" t="s">
        <v>116</v>
      </c>
      <c r="D255" s="48">
        <f>3</f>
        <v>3</v>
      </c>
    </row>
    <row r="256" spans="1:4" s="19" customFormat="1" ht="51">
      <c r="A256" s="39">
        <v>25</v>
      </c>
      <c r="B256" s="46" t="s">
        <v>318</v>
      </c>
      <c r="C256" s="45" t="s">
        <v>118</v>
      </c>
      <c r="D256" s="48">
        <v>1</v>
      </c>
    </row>
    <row r="257" spans="1:4" s="19" customFormat="1" ht="25.5">
      <c r="A257" s="48">
        <v>26</v>
      </c>
      <c r="B257" s="46" t="s">
        <v>178</v>
      </c>
      <c r="C257" s="45" t="s">
        <v>116</v>
      </c>
      <c r="D257" s="48">
        <v>239</v>
      </c>
    </row>
    <row r="258" spans="1:4" s="19" customFormat="1" ht="12.75">
      <c r="A258" s="39">
        <v>27</v>
      </c>
      <c r="B258" s="58" t="s">
        <v>181</v>
      </c>
      <c r="C258" s="48" t="s">
        <v>110</v>
      </c>
      <c r="D258" s="48">
        <f>7</f>
        <v>7</v>
      </c>
    </row>
    <row r="259" spans="1:4" s="19" customFormat="1" ht="12.75">
      <c r="A259" s="61" t="s">
        <v>115</v>
      </c>
      <c r="B259" s="61"/>
      <c r="C259" s="61"/>
      <c r="D259" s="61"/>
    </row>
    <row r="260" spans="1:4" s="19" customFormat="1" ht="12.75">
      <c r="A260" s="66">
        <v>1</v>
      </c>
      <c r="B260" s="67" t="s">
        <v>306</v>
      </c>
      <c r="C260" s="21" t="s">
        <v>110</v>
      </c>
      <c r="D260" s="21">
        <f>770-30-30-30-11</f>
        <v>669</v>
      </c>
    </row>
    <row r="261" spans="1:4" s="19" customFormat="1" ht="12.75">
      <c r="A261" s="66">
        <v>2</v>
      </c>
      <c r="B261" s="67" t="s">
        <v>307</v>
      </c>
      <c r="C261" s="21" t="s">
        <v>110</v>
      </c>
      <c r="D261" s="21">
        <f>862-100-120-90-120-30-119-45</f>
        <v>238</v>
      </c>
    </row>
    <row r="262" spans="1:4" s="19" customFormat="1" ht="25.5">
      <c r="A262" s="66">
        <v>3</v>
      </c>
      <c r="B262" s="68" t="s">
        <v>308</v>
      </c>
      <c r="C262" s="35" t="s">
        <v>110</v>
      </c>
      <c r="D262" s="48">
        <v>103</v>
      </c>
    </row>
    <row r="263" spans="1:4" s="19" customFormat="1" ht="12.75">
      <c r="A263" s="66">
        <v>4</v>
      </c>
      <c r="B263" s="69" t="s">
        <v>302</v>
      </c>
      <c r="C263" s="21" t="s">
        <v>110</v>
      </c>
      <c r="D263" s="21">
        <f>290-10-6</f>
        <v>274</v>
      </c>
    </row>
    <row r="264" spans="1:4" s="19" customFormat="1" ht="25.5">
      <c r="A264" s="66">
        <v>5</v>
      </c>
      <c r="B264" s="70" t="s">
        <v>186</v>
      </c>
      <c r="C264" s="21" t="s">
        <v>136</v>
      </c>
      <c r="D264" s="21">
        <f>640-160-160</f>
        <v>320</v>
      </c>
    </row>
    <row r="265" spans="1:4" s="19" customFormat="1" ht="12.75">
      <c r="A265" s="66">
        <v>6</v>
      </c>
      <c r="B265" s="69" t="s">
        <v>309</v>
      </c>
      <c r="C265" s="21" t="s">
        <v>110</v>
      </c>
      <c r="D265" s="21">
        <f>12</f>
        <v>12</v>
      </c>
    </row>
    <row r="266" spans="1:4" s="19" customFormat="1" ht="12.75">
      <c r="A266" s="66">
        <v>7</v>
      </c>
      <c r="B266" s="69" t="s">
        <v>310</v>
      </c>
      <c r="C266" s="21" t="s">
        <v>110</v>
      </c>
      <c r="D266" s="21">
        <f>1565-60-30-12-120-120-30-150-30-150-30-163-60-75</f>
        <v>535</v>
      </c>
    </row>
    <row r="267" spans="1:4" s="19" customFormat="1" ht="12.75">
      <c r="A267" s="66">
        <v>8</v>
      </c>
      <c r="B267" s="64" t="s">
        <v>185</v>
      </c>
      <c r="C267" s="35" t="s">
        <v>116</v>
      </c>
      <c r="D267" s="48">
        <v>20</v>
      </c>
    </row>
    <row r="268" spans="1:4" s="19" customFormat="1" ht="12.75">
      <c r="A268" s="66">
        <v>9</v>
      </c>
      <c r="B268" s="71" t="s">
        <v>305</v>
      </c>
      <c r="C268" s="21" t="s">
        <v>110</v>
      </c>
      <c r="D268" s="21">
        <f>624</f>
        <v>624</v>
      </c>
    </row>
    <row r="269" spans="1:4" s="19" customFormat="1" ht="12.75">
      <c r="A269" s="66">
        <v>10</v>
      </c>
      <c r="B269" s="69" t="s">
        <v>269</v>
      </c>
      <c r="C269" s="21" t="s">
        <v>228</v>
      </c>
      <c r="D269" s="21">
        <v>20</v>
      </c>
    </row>
    <row r="270" spans="1:4" s="19" customFormat="1" ht="12.75">
      <c r="A270" s="66">
        <v>11</v>
      </c>
      <c r="B270" s="72" t="s">
        <v>183</v>
      </c>
      <c r="C270" s="35" t="s">
        <v>118</v>
      </c>
      <c r="D270" s="48">
        <v>8</v>
      </c>
    </row>
    <row r="271" spans="1:4" s="19" customFormat="1" ht="12.75">
      <c r="A271" s="66">
        <v>12</v>
      </c>
      <c r="B271" s="72" t="s">
        <v>184</v>
      </c>
      <c r="C271" s="35" t="s">
        <v>118</v>
      </c>
      <c r="D271" s="48">
        <v>9</v>
      </c>
    </row>
    <row r="272" spans="1:4" s="19" customFormat="1" ht="12.75">
      <c r="A272" s="66">
        <v>13</v>
      </c>
      <c r="B272" s="67" t="s">
        <v>123</v>
      </c>
      <c r="C272" s="35" t="s">
        <v>110</v>
      </c>
      <c r="D272" s="48">
        <v>1</v>
      </c>
    </row>
    <row r="273" spans="1:4" s="19" customFormat="1" ht="25.5">
      <c r="A273" s="66">
        <v>14</v>
      </c>
      <c r="B273" s="67" t="s">
        <v>182</v>
      </c>
      <c r="C273" s="21" t="s">
        <v>105</v>
      </c>
      <c r="D273" s="21">
        <f>37</f>
        <v>37</v>
      </c>
    </row>
    <row r="274" spans="1:4" s="19" customFormat="1" ht="12.75">
      <c r="A274" s="66">
        <v>15</v>
      </c>
      <c r="B274" s="69" t="s">
        <v>181</v>
      </c>
      <c r="C274" s="21" t="s">
        <v>110</v>
      </c>
      <c r="D274" s="21">
        <f>4</f>
        <v>4</v>
      </c>
    </row>
    <row r="275" spans="1:4" s="19" customFormat="1" ht="12.75">
      <c r="A275" s="73" t="s">
        <v>219</v>
      </c>
      <c r="B275" s="74"/>
      <c r="C275" s="74"/>
      <c r="D275" s="75"/>
    </row>
    <row r="276" spans="1:4" s="19" customFormat="1" ht="12.75">
      <c r="A276" s="66">
        <v>1</v>
      </c>
      <c r="B276" s="69" t="s">
        <v>220</v>
      </c>
      <c r="C276" s="21" t="s">
        <v>110</v>
      </c>
      <c r="D276" s="21">
        <v>500</v>
      </c>
    </row>
    <row r="277" spans="1:4" s="19" customFormat="1" ht="12.75">
      <c r="A277" s="66">
        <v>2</v>
      </c>
      <c r="B277" s="69" t="s">
        <v>221</v>
      </c>
      <c r="C277" s="21" t="s">
        <v>110</v>
      </c>
      <c r="D277" s="21">
        <f>39-2</f>
        <v>37</v>
      </c>
    </row>
    <row r="278" spans="1:4" s="19" customFormat="1" ht="12.75">
      <c r="A278" s="66">
        <v>3</v>
      </c>
      <c r="B278" s="69" t="s">
        <v>289</v>
      </c>
      <c r="C278" s="21" t="s">
        <v>110</v>
      </c>
      <c r="D278" s="21">
        <f>183-30-4-3-12-2-12-6-20</f>
        <v>94</v>
      </c>
    </row>
    <row r="279" spans="1:4" s="19" customFormat="1" ht="12.75">
      <c r="A279" s="66">
        <v>4</v>
      </c>
      <c r="B279" s="69" t="s">
        <v>222</v>
      </c>
      <c r="C279" s="21" t="s">
        <v>110</v>
      </c>
      <c r="D279" s="21">
        <f>2000-3-3-6-20</f>
        <v>1968</v>
      </c>
    </row>
    <row r="280" spans="1:4" s="19" customFormat="1" ht="12.75">
      <c r="A280" s="76" t="s">
        <v>139</v>
      </c>
      <c r="B280" s="76"/>
      <c r="C280" s="76"/>
      <c r="D280" s="76"/>
    </row>
    <row r="281" spans="1:4" s="19" customFormat="1" ht="12.75">
      <c r="A281" s="48">
        <v>1</v>
      </c>
      <c r="B281" s="67" t="s">
        <v>112</v>
      </c>
      <c r="C281" s="48" t="s">
        <v>105</v>
      </c>
      <c r="D281" s="48">
        <v>1</v>
      </c>
    </row>
    <row r="282" spans="1:4" s="19" customFormat="1" ht="12.75">
      <c r="A282" s="48">
        <v>2</v>
      </c>
      <c r="B282" s="46" t="s">
        <v>199</v>
      </c>
      <c r="C282" s="21" t="s">
        <v>110</v>
      </c>
      <c r="D282" s="21">
        <v>1</v>
      </c>
    </row>
    <row r="283" spans="1:4" s="19" customFormat="1" ht="12.75">
      <c r="A283" s="48">
        <v>3</v>
      </c>
      <c r="B283" s="77" t="s">
        <v>124</v>
      </c>
      <c r="C283" s="48" t="s">
        <v>105</v>
      </c>
      <c r="D283" s="48">
        <v>141</v>
      </c>
    </row>
    <row r="284" spans="1:4" s="19" customFormat="1" ht="12.75">
      <c r="A284" s="48">
        <v>4</v>
      </c>
      <c r="B284" s="78" t="s">
        <v>200</v>
      </c>
      <c r="C284" s="21" t="s">
        <v>201</v>
      </c>
      <c r="D284" s="21">
        <v>94</v>
      </c>
    </row>
    <row r="285" spans="1:4" s="19" customFormat="1" ht="12.75">
      <c r="A285" s="48">
        <v>5</v>
      </c>
      <c r="B285" s="44" t="s">
        <v>202</v>
      </c>
      <c r="C285" s="21" t="s">
        <v>110</v>
      </c>
      <c r="D285" s="21">
        <v>9</v>
      </c>
    </row>
    <row r="286" spans="1:4" s="19" customFormat="1" ht="12.75">
      <c r="A286" s="48">
        <v>6</v>
      </c>
      <c r="B286" s="44" t="s">
        <v>205</v>
      </c>
      <c r="C286" s="21" t="s">
        <v>110</v>
      </c>
      <c r="D286" s="21">
        <v>29</v>
      </c>
    </row>
    <row r="287" spans="1:4" s="19" customFormat="1" ht="12.75">
      <c r="A287" s="48">
        <v>7</v>
      </c>
      <c r="B287" s="44" t="s">
        <v>203</v>
      </c>
      <c r="C287" s="21" t="s">
        <v>110</v>
      </c>
      <c r="D287" s="21">
        <v>2</v>
      </c>
    </row>
    <row r="288" spans="1:4" s="19" customFormat="1" ht="12.75">
      <c r="A288" s="48">
        <v>8</v>
      </c>
      <c r="B288" s="44" t="s">
        <v>204</v>
      </c>
      <c r="C288" s="21" t="s">
        <v>110</v>
      </c>
      <c r="D288" s="21">
        <v>3</v>
      </c>
    </row>
    <row r="289" spans="1:4" s="19" customFormat="1" ht="12.75">
      <c r="A289" s="48">
        <v>9</v>
      </c>
      <c r="B289" s="79" t="s">
        <v>127</v>
      </c>
      <c r="C289" s="35" t="s">
        <v>105</v>
      </c>
      <c r="D289" s="35">
        <v>46</v>
      </c>
    </row>
    <row r="290" spans="1:4" s="19" customFormat="1" ht="12.75">
      <c r="A290" s="48">
        <v>10</v>
      </c>
      <c r="B290" s="79" t="s">
        <v>129</v>
      </c>
      <c r="C290" s="35" t="s">
        <v>105</v>
      </c>
      <c r="D290" s="35">
        <v>44</v>
      </c>
    </row>
    <row r="291" spans="1:4" s="19" customFormat="1" ht="12.75">
      <c r="A291" s="48">
        <v>11</v>
      </c>
      <c r="B291" s="44" t="s">
        <v>206</v>
      </c>
      <c r="C291" s="48" t="s">
        <v>110</v>
      </c>
      <c r="D291" s="21">
        <v>2</v>
      </c>
    </row>
    <row r="292" spans="1:4" s="19" customFormat="1" ht="12.75">
      <c r="A292" s="48">
        <v>12</v>
      </c>
      <c r="B292" s="80" t="s">
        <v>187</v>
      </c>
      <c r="C292" s="21" t="s">
        <v>106</v>
      </c>
      <c r="D292" s="21">
        <f>19+4</f>
        <v>23</v>
      </c>
    </row>
    <row r="293" spans="1:4" s="19" customFormat="1" ht="12.75">
      <c r="A293" s="48">
        <v>13</v>
      </c>
      <c r="B293" s="81" t="s">
        <v>270</v>
      </c>
      <c r="C293" s="21" t="s">
        <v>105</v>
      </c>
      <c r="D293" s="21">
        <v>20</v>
      </c>
    </row>
    <row r="294" spans="1:4" s="19" customFormat="1" ht="12.75">
      <c r="A294" s="48">
        <v>14</v>
      </c>
      <c r="B294" s="81" t="s">
        <v>271</v>
      </c>
      <c r="C294" s="21" t="s">
        <v>110</v>
      </c>
      <c r="D294" s="21">
        <v>21500</v>
      </c>
    </row>
    <row r="295" spans="1:4" s="19" customFormat="1" ht="12.75">
      <c r="A295" s="48">
        <v>15</v>
      </c>
      <c r="B295" s="81" t="s">
        <v>207</v>
      </c>
      <c r="C295" s="21" t="s">
        <v>110</v>
      </c>
      <c r="D295" s="21">
        <v>62</v>
      </c>
    </row>
    <row r="296" spans="1:4" s="19" customFormat="1" ht="12.75">
      <c r="A296" s="48">
        <v>16</v>
      </c>
      <c r="B296" s="81" t="s">
        <v>208</v>
      </c>
      <c r="C296" s="21" t="s">
        <v>110</v>
      </c>
      <c r="D296" s="21">
        <v>13</v>
      </c>
    </row>
    <row r="297" spans="1:4" s="19" customFormat="1" ht="12.75">
      <c r="A297" s="48">
        <v>17</v>
      </c>
      <c r="B297" s="81" t="s">
        <v>209</v>
      </c>
      <c r="C297" s="21" t="s">
        <v>210</v>
      </c>
      <c r="D297" s="21">
        <v>7200</v>
      </c>
    </row>
    <row r="298" spans="1:4" s="19" customFormat="1" ht="12.75">
      <c r="A298" s="48">
        <v>18</v>
      </c>
      <c r="B298" s="81" t="s">
        <v>211</v>
      </c>
      <c r="C298" s="21" t="s">
        <v>110</v>
      </c>
      <c r="D298" s="21">
        <v>6</v>
      </c>
    </row>
    <row r="299" spans="1:4" s="19" customFormat="1" ht="25.5">
      <c r="A299" s="48">
        <v>19</v>
      </c>
      <c r="B299" s="82" t="s">
        <v>188</v>
      </c>
      <c r="C299" s="21" t="s">
        <v>105</v>
      </c>
      <c r="D299" s="21">
        <v>18</v>
      </c>
    </row>
    <row r="300" spans="1:4" s="19" customFormat="1" ht="12.75">
      <c r="A300" s="48">
        <v>20</v>
      </c>
      <c r="B300" s="81" t="s">
        <v>212</v>
      </c>
      <c r="C300" s="21" t="s">
        <v>110</v>
      </c>
      <c r="D300" s="21">
        <v>49</v>
      </c>
    </row>
    <row r="301" spans="1:4" ht="12.75">
      <c r="A301" s="2">
        <v>21</v>
      </c>
      <c r="B301" s="3" t="s">
        <v>213</v>
      </c>
      <c r="C301" s="1" t="s">
        <v>110</v>
      </c>
      <c r="D301" s="1">
        <v>69</v>
      </c>
    </row>
    <row r="302" spans="1:4" ht="12.75">
      <c r="A302" s="2">
        <v>22</v>
      </c>
      <c r="B302" s="3" t="s">
        <v>128</v>
      </c>
      <c r="C302" s="2" t="s">
        <v>110</v>
      </c>
      <c r="D302" s="2">
        <f>130+168</f>
        <v>298</v>
      </c>
    </row>
    <row r="303" spans="1:4" ht="12.75">
      <c r="A303" s="15" t="s">
        <v>142</v>
      </c>
      <c r="B303" s="16"/>
      <c r="C303" s="16"/>
      <c r="D303" s="17"/>
    </row>
    <row r="304" spans="1:4" ht="12.75">
      <c r="A304" s="2">
        <v>1</v>
      </c>
      <c r="B304" s="4" t="s">
        <v>141</v>
      </c>
      <c r="C304" s="1" t="s">
        <v>110</v>
      </c>
      <c r="D304" s="1">
        <v>200</v>
      </c>
    </row>
    <row r="305" spans="1:4" ht="12.75">
      <c r="A305" s="5"/>
      <c r="B305" s="6"/>
      <c r="C305" s="7"/>
      <c r="D305" s="7"/>
    </row>
    <row r="306" spans="1:4" ht="12.75">
      <c r="A306" s="8"/>
      <c r="B306" s="9"/>
      <c r="C306" s="8"/>
      <c r="D306" s="10"/>
    </row>
    <row r="307" spans="1:4" ht="12.75">
      <c r="A307" s="8"/>
      <c r="B307" s="8"/>
      <c r="C307" s="8"/>
      <c r="D307" s="10"/>
    </row>
    <row r="308" spans="1:4" ht="13.5">
      <c r="A308" s="11"/>
      <c r="B308" s="12" t="s">
        <v>113</v>
      </c>
      <c r="C308" s="12"/>
      <c r="D308" s="13"/>
    </row>
  </sheetData>
  <sheetProtection/>
  <mergeCells count="14">
    <mergeCell ref="A280:D280"/>
    <mergeCell ref="A303:D303"/>
    <mergeCell ref="A6:D6"/>
    <mergeCell ref="A12:D12"/>
    <mergeCell ref="A45:D45"/>
    <mergeCell ref="A231:D231"/>
    <mergeCell ref="A259:D259"/>
    <mergeCell ref="A275:D275"/>
    <mergeCell ref="A1:D1"/>
    <mergeCell ref="A2:A3"/>
    <mergeCell ref="B2:B3"/>
    <mergeCell ref="C2:C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Stanislav Hosting</cp:lastModifiedBy>
  <cp:lastPrinted>2020-07-31T12:07:14Z</cp:lastPrinted>
  <dcterms:created xsi:type="dcterms:W3CDTF">1996-10-08T23:32:33Z</dcterms:created>
  <dcterms:modified xsi:type="dcterms:W3CDTF">2020-08-03T04:23:07Z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