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7480" windowHeight="4110" tabRatio="500" activeTab="0"/>
  </bookViews>
  <sheets>
    <sheet name="Залишки на 15.06.2020" sheetId="1" r:id="rId1"/>
  </sheets>
  <definedNames/>
  <calcPr fullCalcOnLoad="1"/>
</workbook>
</file>

<file path=xl/sharedStrings.xml><?xml version="1.0" encoding="utf-8"?>
<sst xmlns="http://schemas.openxmlformats.org/spreadsheetml/2006/main" count="805" uniqueCount="421">
  <si>
    <t>№ п/п</t>
  </si>
  <si>
    <t>Найменування</t>
  </si>
  <si>
    <t>Одиниці
виміру</t>
  </si>
  <si>
    <t>Кількість</t>
  </si>
  <si>
    <t>закуплено/
поставлено з початку року</t>
  </si>
  <si>
    <t>залишки станом на звітну дату</t>
  </si>
  <si>
    <t>Закупівля лікарських засобів та виробів медичного призначення
(за бюджетні кошти, передбачені кошторисом закладу)</t>
  </si>
  <si>
    <t>Лікарські засоби</t>
  </si>
  <si>
    <t>Бюджет / Бюджет пільгова категорія</t>
  </si>
  <si>
    <t>уп</t>
  </si>
  <si>
    <t>фл</t>
  </si>
  <si>
    <t>Дигоксин 0,025% 1мл №10</t>
  </si>
  <si>
    <t>Кордіамін 25%-2мл №10</t>
  </si>
  <si>
    <t>Лідокаїну г/х 10% по 2мл №10</t>
  </si>
  <si>
    <t>Натрію хлорид 0,9% 200</t>
  </si>
  <si>
    <t>Грип</t>
  </si>
  <si>
    <t>Вироби медичного призначення</t>
  </si>
  <si>
    <t>шт</t>
  </si>
  <si>
    <t xml:space="preserve">Дренажний комплект циклера </t>
  </si>
  <si>
    <t>Арикстра д/ін 12/5 мг/мол 0,6 №10</t>
  </si>
  <si>
    <t>ЗАНІДІП табл в/о  10 мг № 56 (14х4)</t>
  </si>
  <si>
    <t>Централізоване постачання (за Державні кошти, передбачені МОЗ України  у держбюджеті)</t>
  </si>
  <si>
    <t>Централізоване постачання (за Обласні кошти, передбачені у обласному бюджеті)</t>
  </si>
  <si>
    <t>флакон</t>
  </si>
  <si>
    <t>шпр</t>
  </si>
  <si>
    <t>к-т</t>
  </si>
  <si>
    <t>Коронарний ангіопластичний катетер RIVER, CBR 1,50 x15140, Diameter 1,5/Lehgth 15</t>
  </si>
  <si>
    <t xml:space="preserve">Коронарний ангіопластичний катетер RIVER, CBR 3,00 x15140, Diameter 3/Lehgth 15 </t>
  </si>
  <si>
    <t xml:space="preserve">Бария сульфат для рентгеноскопии 80г   </t>
  </si>
  <si>
    <t>Клофелин - ЗН р-р д/ин 0,01% 1мл амп № 10</t>
  </si>
  <si>
    <t>Папір діаграмний 50 х 30</t>
  </si>
  <si>
    <t>ЗАНІДІП таб,в/о 10 мг  №28 (14х2)</t>
  </si>
  <si>
    <t>Швидкий тест для виявлення анитіл до вірусу імунодефіциту людини</t>
  </si>
  <si>
    <t>ЗАНІДІП таб,в/о 20 мг  №28 (14х2)</t>
  </si>
  <si>
    <t>уп.</t>
  </si>
  <si>
    <t>Кетгут без голки стер. №4  (UPS0) 150см Medico (Huaian) Китай</t>
  </si>
  <si>
    <t>Кетгут без голки стер. №5 (UPS1) 150см Medico (Huaian) Китай</t>
  </si>
  <si>
    <t>Цефтріаксон-Д пор/д/ін р-ну 1г №1</t>
  </si>
  <si>
    <t>Шприц ін`єкц.однор.викор.20мл  Medicare</t>
  </si>
  <si>
    <t>Шприц ін`єкц.однор.викор.5мл  Medicare</t>
  </si>
  <si>
    <t>Відріз марлевий мед . н/ст тип 500*90 ТМ медичн. станд</t>
  </si>
  <si>
    <t>Шприц Medic-o-planet  10мл, 3-х комп, Луер Лок, з надітою голкою, 21G х1 1/2 (0,8х40 мм), polybag</t>
  </si>
  <si>
    <t>Трубка ендотрахеальна «ALEXPHARM» з манжетою № 7,5</t>
  </si>
  <si>
    <t>Трубка ендотрахеальна «ALEXPHARM» з манжетою № 8,0</t>
  </si>
  <si>
    <t>Папір діаграмний 57 х 18</t>
  </si>
  <si>
    <t>НЕБУТАМОЛ®  розчин для інгаляцій 1 мг/мл по 2 мл контейнерах однодозових № 10 (10х1), у пакетах з полімерної плівки у пачці</t>
  </si>
  <si>
    <t>шприц</t>
  </si>
  <si>
    <t>пляшка</t>
  </si>
  <si>
    <t>Індикатор парової стериолізації 180/60</t>
  </si>
  <si>
    <t>Натрію хлорид 0,9% 400</t>
  </si>
  <si>
    <t xml:space="preserve">Шприц ін`єкц.однор.викор.2мл </t>
  </si>
  <si>
    <t>Інші джерела фінансування (гуманітарна допомога, благодійні внески, тощо страхові)</t>
  </si>
  <si>
    <t>Кофеін натрію розчин для ін. 200мг/мл по 1мл в амп № 10</t>
  </si>
  <si>
    <t>Пристрій  ПК</t>
  </si>
  <si>
    <t>Натрію гідрокарбонат розчин  для інфуз. 40м г/мл по 200мл</t>
  </si>
  <si>
    <t>Благодійні внески  ГРИП</t>
  </si>
  <si>
    <t>Азитроміцин табл в/о 500мг № 3</t>
  </si>
  <si>
    <t>Амоксил-К 1000 табл в/о (875мг/125мг) № 14</t>
  </si>
  <si>
    <t>Амоксил-К пор д/р-ну д/ін фл 1,2г № 1</t>
  </si>
  <si>
    <t>Анальгін р-н д/ін 500мг*мл 2мл № 10</t>
  </si>
  <si>
    <t>Ацетал табл 600мг № 10</t>
  </si>
  <si>
    <t>Гепацеф Комбі пор д/р-ну д/ін фл 2,0г.</t>
  </si>
  <si>
    <t>Дексаметазон р-н д/ін 4мг/мл амп 1мл № 5</t>
  </si>
  <si>
    <t>Диклофенак натр р-н д/ін 2,5% 3мл № 5</t>
  </si>
  <si>
    <t>Димедрол р-н д/ін 1% амп 1мл № 10</t>
  </si>
  <si>
    <t>Єуфілін-Дарниця р-н д/ін 20м г/мл амп № 10</t>
  </si>
  <si>
    <t>Левофлоксацин р-н д/інф 0,5% фл 100мл № 1</t>
  </si>
  <si>
    <t>Левофлоксацин табл в/о 500мг № 10</t>
  </si>
  <si>
    <t>Мукасол р-н д/інф 7,5мг/мл 2мл № 10</t>
  </si>
  <si>
    <t>Натрію хлорид 0,9% 100мл</t>
  </si>
  <si>
    <t>Натрію хлорид р-н д/інф 9 мг/мл фл 200мл № 1 скло</t>
  </si>
  <si>
    <t>ПаракцетамолБ.Браун р-н д/інф 10 мг/мл 100мл № 10</t>
  </si>
  <si>
    <t>Паракцетамол-Дарниця табл 500мг № 10</t>
  </si>
  <si>
    <t>Спирт єтиловий 96% р-н 100мл</t>
  </si>
  <si>
    <t>Спіронолактон-Дарниця табл 25мг № 30</t>
  </si>
  <si>
    <t>Торсид р-н д/ін 5мг/мл амп 4м л № 5</t>
  </si>
  <si>
    <t>Фрівей Комбі р-н д/інг 25мл фл</t>
  </si>
  <si>
    <t>Си стема ПР</t>
  </si>
  <si>
    <t>Маска киснева з мішком для дорослих</t>
  </si>
  <si>
    <t>Шприц 20,0 мл</t>
  </si>
  <si>
    <t>Шприц 10,0 мл</t>
  </si>
  <si>
    <t>Шприц 5,0 мл</t>
  </si>
  <si>
    <t>Бинт марлевий медичний нестерильний 7 * 14см</t>
  </si>
  <si>
    <t>Вата медична 100гр нестерильна</t>
  </si>
  <si>
    <t xml:space="preserve">Пластир медичний на бавовняній основі  2*500см </t>
  </si>
  <si>
    <t>Катетер внутрішньовенний G 20</t>
  </si>
  <si>
    <t>Система для небулайзера</t>
  </si>
  <si>
    <t>Плівка рентгенівська медична MEDIPHOT X-O/RP зеленочутлива 30 х 40 см  100 аркушів</t>
  </si>
  <si>
    <t xml:space="preserve">Стрептокіназа-Біофарма, ліофілізат для розчину для інфузій по 1500000МО, 1 флакон з ліофілізатом у блістері, по 1 блістеру у пачці з картону </t>
  </si>
  <si>
    <t xml:space="preserve">Комплект трубок підвищенної міцності для перитонеального діалізу з гвинтовими затискачами MiniCap </t>
  </si>
  <si>
    <t>Фіксуючий титановий перехідник для діалізного катетера</t>
  </si>
  <si>
    <t>СТРЕПТОКІНАЗА-Біофарма Ліофілізат для розчину для інфузій по 1500000 МО 1 флакон з ліофілізатом у блістері; по 1 блістеру у пачці з картону</t>
  </si>
  <si>
    <t>Протези тазостегнового суглобу безцементні стерильні IRENE</t>
  </si>
  <si>
    <t>Протези тазостегнового суглобу зацементовані стерильні IRENE</t>
  </si>
  <si>
    <t>СЕВОРАН Рідина для інгаляцій, 100%, по 250 мл у пластиковому флаконі з ковпачком системи Quik fil; по 1 флакону в картонній коробці</t>
  </si>
  <si>
    <t>Папір діаграмний 80 х 20</t>
  </si>
  <si>
    <t>Папір діаграмний 80 х 30</t>
  </si>
  <si>
    <t>Папір діаграмний 110 х 20</t>
  </si>
  <si>
    <t>Папір діаграмний 110 х 25</t>
  </si>
  <si>
    <t>Дезактин 1кг</t>
  </si>
  <si>
    <t>кг</t>
  </si>
  <si>
    <t>Лікарські засоби НСЗУ</t>
  </si>
  <si>
    <t>Метопролол табл по 50мг №30</t>
  </si>
  <si>
    <t>фл.</t>
  </si>
  <si>
    <t>шт.</t>
  </si>
  <si>
    <t xml:space="preserve">Інфулган розчин для інфузій 10мг/мл по 100 мл </t>
  </si>
  <si>
    <t xml:space="preserve">АПТЧ-тест рідкий </t>
  </si>
  <si>
    <t>наб.</t>
  </si>
  <si>
    <t xml:space="preserve">Азопірамова проба </t>
  </si>
  <si>
    <t xml:space="preserve">Аланінамінотрансфераза 60 </t>
  </si>
  <si>
    <t>наб</t>
  </si>
  <si>
    <t xml:space="preserve">Анальгін  розчин для інєкцій 500мг/мл по 2мл №10 </t>
  </si>
  <si>
    <t xml:space="preserve">Антисептик для рук 1л (апт/фас) </t>
  </si>
  <si>
    <t xml:space="preserve">Аспартатамінотрансфераза 60 </t>
  </si>
  <si>
    <t xml:space="preserve">Білірубін (без калібратора)(Йендрашика прямий/загальний) </t>
  </si>
  <si>
    <t xml:space="preserve">Бинт гіпс неосип20см*2,7м Білосніжка Китай </t>
  </si>
  <si>
    <t xml:space="preserve">Глюкоза-Ф (Глюкозооксидазний з калібратором) </t>
  </si>
  <si>
    <t xml:space="preserve">Голка атравматична ріжуча  USP (ЕР) 3/0 (М2) опусмед Україна </t>
  </si>
  <si>
    <t xml:space="preserve">Желатину розчин 10% </t>
  </si>
  <si>
    <t xml:space="preserve">Загальний білок СпЛ (250 мл/ 250визн) </t>
  </si>
  <si>
    <t xml:space="preserve">Капрон кручений білий в катушках USP 1 (М4) довжиною 130 м Опусмед Україна </t>
  </si>
  <si>
    <t xml:space="preserve">Катетер Фолея  2х ходовий Medicare Fr 22 Допомога-1 </t>
  </si>
  <si>
    <t xml:space="preserve">Катетер Фолея латексний 3х ходовий Medicare Fr 24 ТОВ  Допомога-1 </t>
  </si>
  <si>
    <t xml:space="preserve">Кетамін -ЗН р-н д/ін 50 мг/мл амп 2 мл №10 Здоровье народу м. Харьків </t>
  </si>
  <si>
    <t xml:space="preserve">Клофелин -ЗН р-р д/ин 0,01% 1мл амп № 10 в/уп Здоров. нар. м. Харків </t>
  </si>
  <si>
    <t xml:space="preserve">Креатинін (Депрот. ТХУ. Рідкій білковий калібратор) </t>
  </si>
  <si>
    <t xml:space="preserve">Лікарський засіб Спирт етиловий 96% - розчин  по 100 мл у  флаконах </t>
  </si>
  <si>
    <t xml:space="preserve">Лінелід розчин для інфузій 2мг/мл по 300 мл контейнер полімерний </t>
  </si>
  <si>
    <t>кон</t>
  </si>
  <si>
    <t xml:space="preserve">Метронидазол розчин  для  інфузій 5мг/мл по  100мл </t>
  </si>
  <si>
    <t xml:space="preserve">Морфін Калцекс  10мг/мл  1 мл  № 5 р-н д/ін амп* Здор. Народу г. Харьков </t>
  </si>
  <si>
    <t xml:space="preserve">Натрію хлорид - розчин для інфузій 9мг/мл  по 100 мл у контейнерах полімерних </t>
  </si>
  <si>
    <t xml:space="preserve">Натрію хлорид - розчин для інфузій 9мг/мл  по 200 мл у контейнерах полімерних </t>
  </si>
  <si>
    <t xml:space="preserve">Натрію хлорид - розчин для інфузій 9мг/мл  по 250 мл у контейнерах полімерних </t>
  </si>
  <si>
    <t xml:space="preserve">Натрію хлорид - розчин для інфузій 9мг/мл  по 400 мл у контейнерах полімерних </t>
  </si>
  <si>
    <t xml:space="preserve">Натрію хлорид - розчин для інфузій 9мг/мл  по 5 мл в ампулах №10 </t>
  </si>
  <si>
    <t xml:space="preserve">Новостезин спінал хеві р-н д/ін 5мг/мл фл 4мл № 5 Новофарм-Біосинтез м. Новоград-Волинський Україна </t>
  </si>
  <si>
    <t xml:space="preserve">Плазма -контроль Клот Н, </t>
  </si>
  <si>
    <t>пара</t>
  </si>
  <si>
    <t xml:space="preserve">Сіль кухонна виварна вакуумна таблетована гатунку екстра маса таблетки 10г в мішках по 25 кг УКР. </t>
  </si>
  <si>
    <t>міш.</t>
  </si>
  <si>
    <t>пач.</t>
  </si>
  <si>
    <t xml:space="preserve">Сечовина - СпЛ (400мл/200 визн) </t>
  </si>
  <si>
    <t xml:space="preserve">Сибазон  р-н д/ін  5 мг/мл  по 2мл №10 Здоров. народ. м. Харків Украъна </t>
  </si>
  <si>
    <t xml:space="preserve">Смуги індикаторні стерилан  Уп 120/45  №1000 </t>
  </si>
  <si>
    <t xml:space="preserve">Смуги індикаторні стерилан 120/45  №1000 </t>
  </si>
  <si>
    <t xml:space="preserve">Сода-буфер розчин для інфузій  42мг/мл по 100мл </t>
  </si>
  <si>
    <t xml:space="preserve">Тромбопластин </t>
  </si>
  <si>
    <t xml:space="preserve">Фентаніл р-н д/ін 0,05 мг/мл амп 2 мл № 5 Здоров. нар. г Харьков </t>
  </si>
  <si>
    <t xml:space="preserve">АХД - 2000 ультра  (блакитний) 1000мл </t>
  </si>
  <si>
    <t xml:space="preserve">АХД 2000 гель 1000мл </t>
  </si>
  <si>
    <t xml:space="preserve">АХД 2000 експрес (АНD 2000 express)  1000мл </t>
  </si>
  <si>
    <t xml:space="preserve">АХД 2000 експрес (АНD 2000 express)  5л </t>
  </si>
  <si>
    <t xml:space="preserve">Амісепт ( Amicept)  1000мл засіб дезінфікуючий </t>
  </si>
  <si>
    <t xml:space="preserve">Бинт вязаний медичний нестирильний 5м*14 см Medicare </t>
  </si>
  <si>
    <t xml:space="preserve">Бланідас (  Blanidas марка А1 кг засіб дезінфікуючий) </t>
  </si>
  <si>
    <t xml:space="preserve">Бланідас 300  ( гранули)  1 кг ТОВ Бланідас </t>
  </si>
  <si>
    <t xml:space="preserve">Бланідас Актив ензим 1000мл ТОВ Бланідас </t>
  </si>
  <si>
    <t xml:space="preserve">Вата медична гігроскопічна 100 гр зіг-заг MEDICARE </t>
  </si>
  <si>
    <t xml:space="preserve">Вугілля активоване. Таблетки по 250 мг №10 </t>
  </si>
  <si>
    <t xml:space="preserve">Гідрокортизону ацетат. Суспензія для інєкцій,25 мг/мл по 2 мл в ампулі зі скла, по 10 ампул у пачці </t>
  </si>
  <si>
    <t xml:space="preserve">Голка для встановлення підключичного катетера КВ-3 G-15 Каммед Україна </t>
  </si>
  <si>
    <t xml:space="preserve">Голка спинальна   25 G  Medicare/ </t>
  </si>
  <si>
    <t xml:space="preserve">Діагностичний моноканальний реагент анти - D, </t>
  </si>
  <si>
    <t xml:space="preserve">Діагностичний моноклональний реагент анти-А </t>
  </si>
  <si>
    <t xml:space="preserve">Діагностичний моноклональний реагент анти-АВ </t>
  </si>
  <si>
    <t xml:space="preserve">Діагностичний моноклональний реагент анти-В </t>
  </si>
  <si>
    <t xml:space="preserve">Дексаметазон -Дарниця р-н д/ін 4мг/мл амп  1мл № 5 </t>
  </si>
  <si>
    <t xml:space="preserve">Катетер Пеццера № 28 Каммед НВТ Україна </t>
  </si>
  <si>
    <t xml:space="preserve">Лікарський засіб Спирт етиловий  70% - розчин  по 100 мл у  флаконах </t>
  </si>
  <si>
    <t xml:space="preserve">Метипред.Порошок для розчину для інєкцій, 1000 мг 1 флакон з порошком у картонній коробці </t>
  </si>
  <si>
    <t xml:space="preserve">Панкреатин 8000 табл гастрорезистентні № 50 (10х5) у блістерах </t>
  </si>
  <si>
    <t xml:space="preserve">Пластир медичний фіксуючий на бавовняній основі 1см*500 см Medicare Китай </t>
  </si>
  <si>
    <t xml:space="preserve">Пластир медичний фіксуючий на бавовняній основі 2см*500см Китай </t>
  </si>
  <si>
    <t xml:space="preserve">Пластир медичний фіксуючий на бавовняній основі 3см*500см Medicаre </t>
  </si>
  <si>
    <t xml:space="preserve">Повязка антимікробічна сорбційна стерильна для лікуваня шкірних ушкоджень 5*5 см Medicare </t>
  </si>
  <si>
    <t xml:space="preserve">Септомакс 1000гр. (засіб дезинфікуючий) ТОВ Біонік </t>
  </si>
  <si>
    <t xml:space="preserve">Система  для переливання крові з металевою голкою 18G 1 1/2 (1.2/-*38 mm) Medicare </t>
  </si>
  <si>
    <t>Маска медична однораз</t>
  </si>
  <si>
    <t>Гепарин_фармекс, розчин для інєкцій, 5000 МО по 5 мл у флаконах №5</t>
  </si>
  <si>
    <t>кан</t>
  </si>
  <si>
    <t>таб</t>
  </si>
  <si>
    <t xml:space="preserve">Аміодарон. Таблетки по 0,2 г № 30 (10*3) у блістреах </t>
  </si>
  <si>
    <t xml:space="preserve">Бікалутамід-віста. Табдетки вкриті плівкою оболонкою,по 50 мг №30(10*3) у блістерах </t>
  </si>
  <si>
    <t xml:space="preserve">Бланідас  300 в таблетках (по 300шт) </t>
  </si>
  <si>
    <t xml:space="preserve">Глюкоза   розчин  для інфузій  5% по   400 мл,  у контейнерах  Фарматрейд дп Україна ДРО </t>
  </si>
  <si>
    <t xml:space="preserve">Глюкоза -Новофарм р-н д/ін 50 мг/мл, фл по 200 мл, №1 </t>
  </si>
  <si>
    <t xml:space="preserve">Голка атравматична  колюча  USP (ЕР) 5/0 (М 1) опусмед </t>
  </si>
  <si>
    <t xml:space="preserve">Голка атравматична колюча  USP (ЕР) 4/0 (М1,5) опусмед </t>
  </si>
  <si>
    <t xml:space="preserve">Голка атравматична колюча  USP (ЕР) 6/0 (МО,7) опусмед </t>
  </si>
  <si>
    <t xml:space="preserve">Голка атравматична ріжуча  USP (ЕР) 4/0 (М1,5) опусмед </t>
  </si>
  <si>
    <t xml:space="preserve">Зонд шлунковий ( Fr  18)    Medicare </t>
  </si>
  <si>
    <t xml:space="preserve">Зонд шлунковий ( Fr 30)    Medicare </t>
  </si>
  <si>
    <t xml:space="preserve">Капрон кручений білий в катушках USP 2 (М5) довжиною 80 м Опусмед Україна </t>
  </si>
  <si>
    <t xml:space="preserve">Капрон кручений білий в катушках USP 2/0 (М2,5) довжиною 250 м  Україна </t>
  </si>
  <si>
    <t xml:space="preserve">Катетер венозний підключичний КВ-3 діам.1,4 Каммед Україна </t>
  </si>
  <si>
    <t xml:space="preserve">Кетгут без голки стер. №  5 (UPS1) Биополімер Україна </t>
  </si>
  <si>
    <t xml:space="preserve">Кетгут без голки стер. №  6 (UPS2) Биополімер Україна </t>
  </si>
  <si>
    <t xml:space="preserve">Кетгут без голки стер. №  7 (UPS3) Биополімер Україна </t>
  </si>
  <si>
    <t xml:space="preserve">Кетгут без голки стер. № 4 (UPS0) Биополімер Україна </t>
  </si>
  <si>
    <t xml:space="preserve">Кетгут без голки стер. №3 (UPS3/0) Биополімер Україна </t>
  </si>
  <si>
    <t xml:space="preserve">Метилпреднізолон- ФС. Таблетки по 4 мг №30 (10*3) </t>
  </si>
  <si>
    <t xml:space="preserve">Подовжувач інфузійний магістралей (150 см) Medicare </t>
  </si>
  <si>
    <t xml:space="preserve">Смужки індикаторні стерилан  УП 120/45  №1000 </t>
  </si>
  <si>
    <t xml:space="preserve">Смужки індикаторні стерилан 120/45  №1000 </t>
  </si>
  <si>
    <t xml:space="preserve">Флуконазол-дарниця. Капсули по 0,15 г №3 (1*3) у контурних чарункових упаковках </t>
  </si>
  <si>
    <t>л.</t>
  </si>
  <si>
    <t>АХД 2000 ультра 1000 мл</t>
  </si>
  <si>
    <t>Бланідас 300 в таблетках</t>
  </si>
  <si>
    <t>Декасан розчин 0,2 мг/мл по 200 мл</t>
  </si>
  <si>
    <t>пл</t>
  </si>
  <si>
    <t>Економдез класік 1000 мл</t>
  </si>
  <si>
    <t xml:space="preserve">Ендопротез Еп-ОРТЕН-О </t>
  </si>
  <si>
    <t>Ендопротез Еп-ОРТЕН-Т</t>
  </si>
  <si>
    <t>Експрес-тест ВІЛ-1,2,0 Швидка відповідь</t>
  </si>
  <si>
    <t>Засіб дезінфікуючий Амшсепт 5л</t>
  </si>
  <si>
    <t>Окуляри захисні</t>
  </si>
  <si>
    <t>респіратор</t>
  </si>
  <si>
    <t>рукавички медичні нестер</t>
  </si>
  <si>
    <t>пар</t>
  </si>
  <si>
    <t xml:space="preserve">Санітаб </t>
  </si>
  <si>
    <t>Система без фталатів для вливання кровозамінників та інфуз.розчинів</t>
  </si>
  <si>
    <t>Тест-система для виявлення антитіл до ВІЛ</t>
  </si>
  <si>
    <t>Швидкий діагностичний тест для виявлення гепатиту С</t>
  </si>
  <si>
    <t xml:space="preserve">Цитростерил 5 л </t>
  </si>
  <si>
    <t xml:space="preserve">Вода очищена 1л/апт фас/пдв </t>
  </si>
  <si>
    <t xml:space="preserve">Вода очищена 300 мл /апт фас/пдв </t>
  </si>
  <si>
    <t xml:space="preserve">Кетгут без голки стер. № 4 (UPS0) </t>
  </si>
  <si>
    <t xml:space="preserve">Кетгут без голки стер. № 5 (UPS1) </t>
  </si>
  <si>
    <t xml:space="preserve">Кетгут без голки стер. № 6 (UPS2) </t>
  </si>
  <si>
    <t xml:space="preserve">Метоклопрамід-дарниця. Розчин для інєкцій,5 мг/мл по 2 мл по № 5 ампул </t>
  </si>
  <si>
    <t xml:space="preserve">Натрію хлорид  пор 1кг апт/фас/пдв/ </t>
  </si>
  <si>
    <t xml:space="preserve">Натрия цитрат 5% 10мл /апт фас/ндс/ </t>
  </si>
  <si>
    <t xml:space="preserve">Октра р-н д/ін  0,1мг/мл 1мл № 5 Фармак ПАТ, Україна </t>
  </si>
  <si>
    <t xml:space="preserve">Перекись водорода 6% 400мл /апт фас/ндс/ </t>
  </si>
  <si>
    <t xml:space="preserve">Трубка ендотрахеальна з манжетою р.7.5Ningbo Greatcare Trading Китай </t>
  </si>
  <si>
    <t xml:space="preserve">Фільтр вірусо-бактеріальний однораз.використання, стерильний (електричний з портом, для дорослих) Medicare </t>
  </si>
  <si>
    <t xml:space="preserve">Фленокс р-н д/ін 10то МО анти-ХА/мл шприц 0,4мл №10 Фармак ПАТ Україна </t>
  </si>
  <si>
    <t xml:space="preserve">Флуконазол-дарниця. Капсули по 0,1 г № 10 (10*1) у контурних чарункових упаковках </t>
  </si>
  <si>
    <t xml:space="preserve">Іміпенем/циластатин - віста порошок для приготування розчину для інфузій по 500мг/500мг 10скляних фл. з порошком у картонній коробці </t>
  </si>
  <si>
    <t xml:space="preserve">Ємкість для забору сечі URI-BOX 150 мл стерильна (з РР, з кришкою, паперовою етикеткою, в індивідуальній упаковці) </t>
  </si>
  <si>
    <t xml:space="preserve">Ємкість для забору сечі URI-BOX 60 мл стерильна (з РР, з кришкою, паперовою етикеткою, в індивідуальній упаковці) </t>
  </si>
  <si>
    <t xml:space="preserve">Ємкість для збору калу FEC -BOX 30мл стерильна (з РР, з кришкою, паперовою етикеткою, в індивідуальній уп.) </t>
  </si>
  <si>
    <t xml:space="preserve">А - Амілаза по Каравею СпЛ (100мл/100 визн) </t>
  </si>
  <si>
    <t xml:space="preserve">Альбумін  30 ( зі стандартом) </t>
  </si>
  <si>
    <t xml:space="preserve">Антисептик для рук 1л (апт/фас) БПДВ </t>
  </si>
  <si>
    <t xml:space="preserve">Ареометр для урини </t>
  </si>
  <si>
    <t xml:space="preserve">Бікалутамід-віста. Таблетки вкриті плівкою оболонкою,по 50 мг №30(10*3) у блістерах </t>
  </si>
  <si>
    <t xml:space="preserve">Ванна для фарбування препаратів </t>
  </si>
  <si>
    <t xml:space="preserve">Гемоглобін - СпЛ (2000 мл/400 визн) </t>
  </si>
  <si>
    <t xml:space="preserve">Камера Горяєва </t>
  </si>
  <si>
    <t xml:space="preserve">Капилляри до ШОЕ-метру (Панченкова) </t>
  </si>
  <si>
    <t xml:space="preserve">Колба  мiрна на 2000 мл </t>
  </si>
  <si>
    <t xml:space="preserve">Кювети полістеролові однораз круглі  (200 шт в уп.) </t>
  </si>
  <si>
    <t xml:space="preserve">Мікропробірка Еппендорф  1,5мл з кришкою град., п/п  500 </t>
  </si>
  <si>
    <t xml:space="preserve">Набір реагентів ASLO DAC 250 </t>
  </si>
  <si>
    <t xml:space="preserve">Набір реагентів CRB-Latex 250 </t>
  </si>
  <si>
    <t xml:space="preserve">Набір реагентів Refa Tex DAC 250 </t>
  </si>
  <si>
    <t xml:space="preserve">Набір реагентів СIC DAC 435 </t>
  </si>
  <si>
    <t xml:space="preserve">Наконечники одноразові для піпеток на 1000,0 мкл універсальні жовті №500 </t>
  </si>
  <si>
    <t xml:space="preserve">Наконечники одноразові для піпеток на 200,0 мкл універсальні жовті, №1000 </t>
  </si>
  <si>
    <t xml:space="preserve">Наконечники одноразові для піпеток на 5000,0 мкл універсальні білі (200 шт/уп) </t>
  </si>
  <si>
    <t xml:space="preserve">Піпетка - контейнер для забори капілярної крові </t>
  </si>
  <si>
    <t xml:space="preserve">Піпетка Пастера </t>
  </si>
  <si>
    <t xml:space="preserve">Піпетка Салі 0,2мл </t>
  </si>
  <si>
    <t xml:space="preserve">ПЧ-тест з рідким реагентом </t>
  </si>
  <si>
    <t xml:space="preserve">Паличка скляна </t>
  </si>
  <si>
    <t xml:space="preserve">Пробірка 10*80 </t>
  </si>
  <si>
    <t xml:space="preserve">Пробірка 14*120 </t>
  </si>
  <si>
    <t xml:space="preserve">Пробірка 16х150 П-1 хімічна </t>
  </si>
  <si>
    <t xml:space="preserve">Пробірка П-1-10 центрифужна 10 мл без поділок </t>
  </si>
  <si>
    <t xml:space="preserve">Пробірка П-1-10-0,2  центрифужна 10 мл з поділками </t>
  </si>
  <si>
    <t xml:space="preserve">Пробірка для гематологічних досліджень з ЕДТА КЗ на 3мл (100шт/уп) </t>
  </si>
  <si>
    <t xml:space="preserve">Пробка гумова Діаметр-12,5мм </t>
  </si>
  <si>
    <t xml:space="preserve">Сіроглікоїди (Турбодиметричний з калібратором) </t>
  </si>
  <si>
    <t xml:space="preserve">Система для забору капілярної крові з EDTA-K3.0,2мл </t>
  </si>
  <si>
    <t xml:space="preserve">Скло покривне 18*18 </t>
  </si>
  <si>
    <t xml:space="preserve">Скло покривне 24*24 </t>
  </si>
  <si>
    <t xml:space="preserve">Скло предметне з полем для запису уп.50шт </t>
  </si>
  <si>
    <t xml:space="preserve">Скло предметне з шліф.краями уп 50шт </t>
  </si>
  <si>
    <t xml:space="preserve">Скло часове діам-40мм </t>
  </si>
  <si>
    <t xml:space="preserve">СпЛ  контроль норма </t>
  </si>
  <si>
    <t xml:space="preserve">Спиртовка </t>
  </si>
  <si>
    <t xml:space="preserve">Спринцовка гумова № 0 </t>
  </si>
  <si>
    <t xml:space="preserve">Стакан термостійкий- 600,0мл </t>
  </si>
  <si>
    <t xml:space="preserve">Стакан термостійкий- 800,0мл </t>
  </si>
  <si>
    <t xml:space="preserve">Стакан термостійкий-1000 мл </t>
  </si>
  <si>
    <t xml:space="preserve">Стакан термостійкий-100мл </t>
  </si>
  <si>
    <t xml:space="preserve">Стакан термостійкий-250,0мл </t>
  </si>
  <si>
    <t xml:space="preserve">Стандартні еритроцити для визначення груп крові людини за системами ABO, Rhesus. «Групотест» Наб №1 </t>
  </si>
  <si>
    <t xml:space="preserve">Термо-папір для напівавтоматичних біохіцмічних аналізаторів 50*30 </t>
  </si>
  <si>
    <t xml:space="preserve">Транспортна пробірка-тампон  12х150 мм, стерильна (з РР, дерево + бавовна), 100 шт./уп. </t>
  </si>
  <si>
    <t xml:space="preserve">Трубка ендотрахеальна з манжетою р.8.05Ningbo Greatcare Trading Китай </t>
  </si>
  <si>
    <t xml:space="preserve">Чашка Петрі </t>
  </si>
  <si>
    <t xml:space="preserve">Штатив до ШОЕ метру </t>
  </si>
  <si>
    <t xml:space="preserve">Штативи пластикові на 10 гнізд </t>
  </si>
  <si>
    <t xml:space="preserve">Штативи пластикові на 20 гнізд </t>
  </si>
  <si>
    <t xml:space="preserve">Штативи пластикові на 40 гнізд </t>
  </si>
  <si>
    <t xml:space="preserve">Якорьки магнитні одноразові (200шт. в уп.) </t>
  </si>
  <si>
    <t xml:space="preserve">Пробірка для гематологічних досліджень з ЕДТА КЗ на 3мл (1000шт/уп) </t>
  </si>
  <si>
    <t xml:space="preserve">Пробірка для забору капілярної крові з КЗ ЕДТА,0,2 мл </t>
  </si>
  <si>
    <t xml:space="preserve">Діалізатор xevonta HI 10 </t>
  </si>
  <si>
    <t xml:space="preserve">Діалізатор xevonta HI 15 </t>
  </si>
  <si>
    <t>Діалізатор xevonta HI 18</t>
  </si>
  <si>
    <t>Діалізатор xevonta HI 20</t>
  </si>
  <si>
    <t>Лізоформін</t>
  </si>
  <si>
    <t>Резонатив</t>
  </si>
  <si>
    <t>Міський резервний фонд</t>
  </si>
  <si>
    <t>маска одноразова медична</t>
  </si>
  <si>
    <t>Бахіли одноразові</t>
  </si>
  <si>
    <t>Захисний щиток</t>
  </si>
  <si>
    <t>Респіратор</t>
  </si>
  <si>
    <t>костюм/комбінезон біологічного захисту</t>
  </si>
  <si>
    <r>
      <t xml:space="preserve">Балон-катетер для коронарної ангіопластики (коронарний балон-катетер для постдилятації стандартних уражень). </t>
    </r>
    <r>
      <rPr>
        <sz val="14"/>
        <color indexed="12"/>
        <rFont val="Arial Narrow"/>
        <family val="2"/>
      </rPr>
      <t>Катетер  для коронарної ангіопластики FRYDERYK</t>
    </r>
  </si>
  <si>
    <r>
      <t>Балон-катетер для коронарної ангіопластики (коронарний балон-катетер для предилятації стандартних уражень).</t>
    </r>
    <r>
      <rPr>
        <sz val="14"/>
        <color indexed="12"/>
        <rFont val="Arial Narrow"/>
        <family val="2"/>
      </rPr>
      <t xml:space="preserve"> Коронарний ангіопластичний катетер RIVER</t>
    </r>
  </si>
  <si>
    <r>
      <t>Інтродюсер кардіологічний</t>
    </r>
    <r>
      <rPr>
        <sz val="14"/>
        <rFont val="Arial Narrow"/>
        <family val="2"/>
      </rPr>
      <t>, INT6FK, 6Fr (11сm)</t>
    </r>
  </si>
  <si>
    <r>
      <t xml:space="preserve">Катетер для коронарної ангіопластики FRYDERYK, СВА </t>
    </r>
    <r>
      <rPr>
        <sz val="13"/>
        <color indexed="12"/>
        <rFont val="Arial Narrow"/>
        <family val="2"/>
      </rPr>
      <t>3,5х10</t>
    </r>
    <r>
      <rPr>
        <sz val="13"/>
        <rFont val="Arial Narrow"/>
        <family val="2"/>
      </rPr>
      <t xml:space="preserve"> 140, Diameter 3,5/Length 10 </t>
    </r>
  </si>
  <si>
    <r>
      <t xml:space="preserve">Катетер для коронарної ангіопластики FRYDERYK, СВА </t>
    </r>
    <r>
      <rPr>
        <sz val="13"/>
        <color indexed="12"/>
        <rFont val="Arial Narrow"/>
        <family val="2"/>
      </rPr>
      <t xml:space="preserve">3,5х20 </t>
    </r>
    <r>
      <rPr>
        <sz val="13"/>
        <rFont val="Arial Narrow"/>
        <family val="2"/>
      </rPr>
      <t>140, Diameter 3,5/Length 20</t>
    </r>
  </si>
  <si>
    <t>Заст. головного лікаря з медичної частини                                                                                                            А.О. Тамамшева</t>
  </si>
  <si>
    <t>Дексаметазон розчин для ін`єкцій 4мг/мл по 1мл в амп № 5</t>
  </si>
  <si>
    <t xml:space="preserve">Гепарин -Фармекс розчин для ін`єкцій 5000 МО/м л по 5мл у фл. № 5 Фармекс Груп ТОВ </t>
  </si>
  <si>
    <t xml:space="preserve">Дротаверин -Дарниця розчин для ін`єкцій 20мг/мл по 2мл в амп № 5 </t>
  </si>
  <si>
    <t xml:space="preserve">Колістин алвоген порошок для розчину для ін`єкцій або інфузій по 2000 000  МО по 10фл. з порошком в картонній пачці </t>
  </si>
  <si>
    <t xml:space="preserve">Меропенем - Віста порошок для  приготування розчину для ін`єкцій по 1000мг  10 фл з порошком у картонній коробці Факта Фармасьютісі С.П.А. Італія </t>
  </si>
  <si>
    <t xml:space="preserve">Окситоцин-біолік,  розчин для ін`єкцій, 5 МО/мл, по 1 мл № 10 </t>
  </si>
  <si>
    <t xml:space="preserve">Сангера розчин для ін`єкцій 100мг/мл по 5мл в амп № 5 </t>
  </si>
  <si>
    <t xml:space="preserve">Фраксипарин розчин для ін`єкцій 9500 МО анти-Ха/мл по 0,3мл (2850 МО анти-Ха/0,3мл) у попередньо заповненому шприці по 2 шприці в бістері; по 5 блістерів у коробці -Аспен Нотер Дам де Бондевіль, Франція </t>
  </si>
  <si>
    <t xml:space="preserve">Цефазолін - БХФЗ, порошок для розчину для ін`єкцій по 1000 мг 1 флакон з порошком  у пачці з картону </t>
  </si>
  <si>
    <t xml:space="preserve">Цефепім Юрія-фарм, порошок для  розчину для ін`єкцій по 1000мг у флаконах № 1 </t>
  </si>
  <si>
    <t xml:space="preserve">Цефтазидим Юрія-фарм,порошок для  розчину для ін`єкцій по 1000мг фл № 1 </t>
  </si>
  <si>
    <t xml:space="preserve">Шпириц ін`єкційний одноразового застосування, стреильний 3-х компон.Луер сліп 10 мл з голкою 0,8*38 мм medicare </t>
  </si>
  <si>
    <t xml:space="preserve">Атракуріум-Ново розчин для ін`єкцій 10мг/мл по 5мл у флаконах № 5 Новофарм-Біосинтез м. Новоград-Волинський </t>
  </si>
  <si>
    <t>АРИКСТРА (фондапаринукс натрію) розчин для ін`єкцій, 2,5 мг/0,5 мл по 0,5 мл у попередньо заповненому шприці</t>
  </si>
  <si>
    <t>ЕКСТРАНІЛ, по 2,0 л розчину у пластиковому мішку, обладнаному ін`єкційним портом</t>
  </si>
  <si>
    <t>Томогексол, розчин для ін`єкцій, 350 мг йоду/мл, по 50мл у флаконі, по 1 флакону у картонній пачці сер.300318/7UA</t>
  </si>
  <si>
    <t xml:space="preserve">Ультравіст 370, розчин для ін`єкцій та інфузій, 370 мг/мл, по 100 мл у флаконі, по 1 флакону у картонній пачці </t>
  </si>
  <si>
    <t>ЕМАВЕЙЛ розчин для ін`єкцій, 2000 МО/мл по 1 мл у попередньо наповненому шприці в пачці з картону № 1 сер.201901014S</t>
  </si>
  <si>
    <t>Кальцію хлорид розчин для ін`єкцій, 100 мг/мл, по 10 мл в ампулі, №10</t>
  </si>
  <si>
    <t xml:space="preserve">Тонкостінний судинний протез політетрафторелатином, вкритий вуглецем, із з`ємним спіральним посиленням, довжина 70см, діаметр 8мм в комплекті з вісьмома хірургічними шовними матеріалами: - Судинний протез IMPRACARBOFLO PTFE (1шт в комплекті); - Хірургічний авторматичний шовний матеріал, стерильний </t>
  </si>
  <si>
    <t>КОВПАЧОК роз`єднувальний дезінфікуючий MiniCap</t>
  </si>
  <si>
    <t>Протез судини в`язаний біфуркаційний Inter Gard 16ммх8мм, 50 см</t>
  </si>
  <si>
    <t>Протез судини в`язаний прямий InterGard 8мм х 40см, IGK0008-40</t>
  </si>
  <si>
    <t>Пристрій для вливання інфузійних розчинів ПР голка типу Олівець  регулювал. Барабан. Типу без ПВХ без латекса</t>
  </si>
  <si>
    <t>Проявник Хім Рей для обробки рентгенівської плівки  3л (на 15 р-ну)</t>
  </si>
  <si>
    <t>Фіксаж ХімРей для ручної обробки рентгенівської плівки 3л (на 15л розчину)</t>
  </si>
  <si>
    <t xml:space="preserve">Аритміл розчин для ін`єкцій 50мг/мл по 3мл в амп. №  5 ПАТ НВЦ Борщагівський хіміко- фарм.завод м.Київ Україна </t>
  </si>
  <si>
    <t xml:space="preserve">Аскорбінова кислота  -Дарниця розчин для інєкцій 100мг/мл по 2мл в амп № 10 ПрАТ Фармацевтична фірмаДарниця Україна </t>
  </si>
  <si>
    <t xml:space="preserve">Атропін  -Дарниця  розчин для ін`єкцій 1 мг/мл, по 1 мл в ампулі № 10 ПрАТ Фармацевтична фірма Дарниця Україна </t>
  </si>
  <si>
    <t xml:space="preserve">Бинт марлевий медичний нестерильний  5м* 10см Medicаre Китай </t>
  </si>
  <si>
    <t xml:space="preserve">Бинт марлевий медичний нестерильний  7* 14 Medicfre Китай </t>
  </si>
  <si>
    <t xml:space="preserve">Вугілля активоване. Таблетки по 250 мг №10 (10 х 1) ПАТ НВЦ Борщагівський хіміко--фарм.завод, м.Київ Україна </t>
  </si>
  <si>
    <t xml:space="preserve">Гек-инфузия р-р д/инф  6%  у пляшках скляних по 200мл фл, ПрАТ Інфузія Україна </t>
  </si>
  <si>
    <t xml:space="preserve">Глюкоза  розчин для інфузій 10%  по 200мл  у пляшках ЗАТ Інфузія Україна </t>
  </si>
  <si>
    <t xml:space="preserve">Глюкоза розчин для ін`єкцій  40% по 20мл в амп № 10 ПАТ Фармак Україна </t>
  </si>
  <si>
    <t xml:space="preserve">Дитилін -БІОЛІК розчин  для  ін`єкцій 20мг/мл по 5мл в амп № 10 ПАТ Фармстандарт-Біолік Харків Україна </t>
  </si>
  <si>
    <t xml:space="preserve">Засіб дезінфікуючий  Лізоформін 3000  1л ТОВ Бланідас </t>
  </si>
  <si>
    <t xml:space="preserve">Засіб дезінфікуючий Амшсепт (Аmisept  5л </t>
  </si>
  <si>
    <t xml:space="preserve">Засіб дезінфікуючий Етасепт (Etasept) 1000мл ТОВ Бланідас </t>
  </si>
  <si>
    <t xml:space="preserve">Канюля в/в з ін`єкційним клапаном Medicare 18G (зелений)/ </t>
  </si>
  <si>
    <t xml:space="preserve">Канюля в/в з ін`єкційним клапаном Medicare 20G (рожевий)/ 1,1*32мм </t>
  </si>
  <si>
    <t xml:space="preserve">Катетер Нелатона жіночий (Fr 14) Мedicare </t>
  </si>
  <si>
    <t xml:space="preserve">Катетер Нелатона жіночий (Fr 16) Мedicare </t>
  </si>
  <si>
    <t xml:space="preserve">Катетер Нелатона чоловічий  (Fr 14) Мedicare </t>
  </si>
  <si>
    <t xml:space="preserve">Катетер Нелатона чоловічий  (Fr 16) Мedicare </t>
  </si>
  <si>
    <t xml:space="preserve">Катетер аспіраційний  Fr 16Medicare </t>
  </si>
  <si>
    <t xml:space="preserve">Левофлоксацин  розчин для інфузій  0,5% по 100 мл  у пляшках № 1 у пачці ЗАТІнфузія Україна </t>
  </si>
  <si>
    <t xml:space="preserve">Лезо для скальпелю МEDICARE № 10. вир-Допомога -1 ТОВ </t>
  </si>
  <si>
    <t xml:space="preserve">Лезо для скальпелю р. 23 МEDICARE </t>
  </si>
  <si>
    <t xml:space="preserve">Лезо для скальпелю р. 24 МEDICARE </t>
  </si>
  <si>
    <t xml:space="preserve">Лезо для скальпеля МEDICARE (10) </t>
  </si>
  <si>
    <t xml:space="preserve">Одноразові системи для переливання інфузійних розчинів голка 21G 1 1/2(0,8*38м)Medicare </t>
  </si>
  <si>
    <t xml:space="preserve">Омепразол ліофілізат для розчину для інфузій по 40мг у фл № 1 ТОВ Фармекс Груп м. Бориспіль Україна </t>
  </si>
  <si>
    <t xml:space="preserve">Омепразол-Дарниця капсули по 0,02г № 10 (10х1) у контурних чарунков. уп. ПрАТ Фармацевтична фірмаДарниця Україна </t>
  </si>
  <si>
    <t xml:space="preserve">Омепразол. Лофілізат для розчину для інфузій по 40мг у фл № 1 ТОВ Фармекс Груп м. Бориспіль Україна </t>
  </si>
  <si>
    <t xml:space="preserve">Ондансетрон .Таблетки вкриті оболонкою по 4 мг, по 10 таблеток у блістері по  1 блістеру  в пачці з картону  ПрАТ  Технолог Україна </t>
  </si>
  <si>
    <t xml:space="preserve">Ондансетрон .Таблетки вкриті оболонкою по 4 мг, по 10 таблеток у блістері по  1 блістеру у короб.  ПАТ НВЦ Борщагівський хіміко-фарм завод м.Київ Україна </t>
  </si>
  <si>
    <t xml:space="preserve">Ондансетрон розчин для ін`єкцій 2мг/мл по 2мл в амп № 5  ПАТ НВЦ Борщагівський хіміко-фарм завод м.Київ Україна </t>
  </si>
  <si>
    <t xml:space="preserve">Ондансетрон розчин для ін`єкцій 2мг/мл по 4 мл в амп № 5  ПАТ НВЦ Борщагівський хіміко-фарм завод м.Київ Україна </t>
  </si>
  <si>
    <t xml:space="preserve">Рукавички хірургічні  стерильні   припудрені  текстуровані  р 7,5 Medicare </t>
  </si>
  <si>
    <t xml:space="preserve">Рукавички хірургічні  стерильні   припудрені  текстуровані р 7,0 Medicare </t>
  </si>
  <si>
    <t xml:space="preserve">Рукавички хірургічні  стерильні   припудрені  текстуровані р 7,5 Medicare </t>
  </si>
  <si>
    <t xml:space="preserve">Рукавички хірургічні  стерильні   припудрені  текстуровані р 8,0 Medicare </t>
  </si>
  <si>
    <t xml:space="preserve">Скарифікатори Тип спис сталеві Україна </t>
  </si>
  <si>
    <t xml:space="preserve">Смужки індикаторні Стерилан Уп 132/20 № 1000 </t>
  </si>
  <si>
    <t xml:space="preserve">Тіопентал ліофілізат для розчину для ін`єкцій по 1,0г у флаконах ПАТ Київмедпрепарат Україна </t>
  </si>
  <si>
    <t xml:space="preserve">Флуконазол розчин для інфузій 0,2% по 100мл у пляшці по 1 пляшці у пачці ПрАТ Інфузія Україна </t>
  </si>
  <si>
    <t xml:space="preserve">Цефтріаксон порошок для розчину для ін`єкцій по 1,0г у флаконах № 10 ПАТ Київмедпрепарат Україна </t>
  </si>
  <si>
    <t xml:space="preserve">Шприц  ін`єкційний одноразового застосування  3-х компонентний  Луер сліп  10 мл з голкою  MEDICARE </t>
  </si>
  <si>
    <t xml:space="preserve">Шприц  ін`єкційний одноразового застосування  3-х компонентний  Луер сліп  2 мл з голкою  MEDICARE </t>
  </si>
  <si>
    <t xml:space="preserve">Шприц  ін`єкційний одноразового застосування  3-х компонентний  Луер сліп  20 мл з голкою  MEDICARE </t>
  </si>
  <si>
    <t xml:space="preserve">Шприц  ін`єкційний одноразового застосування  3-х компонентний  Луер сліп  5 мл з голкою  MEDICARE </t>
  </si>
  <si>
    <t xml:space="preserve">Бетайод-Здоров`я розчин нашкірний  100мг/мл по 50мл у фл.№1  ТОВ Фармацевтична компанія Здоров 'я, Україна </t>
  </si>
  <si>
    <t xml:space="preserve">ДІАНІЛ ПД 4 з вмістом глюкози 1,36% М/ОБ13,6 мг/мл, розчин для перитонеального діалізу, по 2000 мл розчину у пластиковому мішку Віафлекс </t>
  </si>
  <si>
    <t xml:space="preserve">ДІАНІЛ ПД 4  з вмістом глюкози 3,86% в мішках подвійних ємністю 2000 мл розчину у мішку Віафлекс </t>
  </si>
  <si>
    <t xml:space="preserve">ДІАНІЛ ПД 4  з вмістом глюкози 1,36% в мішках подвійних ємністю 2000 мл розчину у мішку Віафлекс </t>
  </si>
  <si>
    <t xml:space="preserve">ДІАНІЛ ПД 4  з вмістом глюкози 2,27% в мішках подвійних ємністю 2000 мл розчину у мішку Віафлекс </t>
  </si>
  <si>
    <t>ДІАНІЛ ПД4 З ВМІСТОМ ГЛЮКОЗИ 3,86% М/ОБ/38,6 мг/мл, розчин для перитонеального діалізу, по 5000 мл розчину у пластиковому мішку Віафлекс</t>
  </si>
  <si>
    <t>Лікарський засіб для запобігання небажаної вагітності  Депо-провера, 150 мг/мл по 1 мл у флаконі</t>
  </si>
  <si>
    <t xml:space="preserve">Система эндопротез тазобедренного сустава Мотор Сечь </t>
  </si>
  <si>
    <t>Маска медична тришарова на резинці Славна нестерильна, Україна</t>
  </si>
  <si>
    <t>Перелік лікарських засобів та виробів медичного призначення закуплених    
КП "Криворізька міська клінічна лікарня №2"  КМР                                                     
станом на 15  червня 2020 р.</t>
  </si>
  <si>
    <t>Затискач вихідного каналу мішків для перитоніального діалізу</t>
  </si>
  <si>
    <t>Брилінта, таблетки по 90мг</t>
  </si>
  <si>
    <t xml:space="preserve">Діаніл ПД4 з вмістом глюкози 1,36% розчин для перитонеального діалізу по 5000мл розчину у пластиковому мішку одинарному </t>
  </si>
  <si>
    <t>ДІАНІЛ ПД 4 З ВМІСТОМ ГЛЮКОЗИ 2,27% М/ОБ/22,7 мг/мл, розчин для перитонеального діалізу, по 5000 мл</t>
  </si>
  <si>
    <t>ДІАНІЛ ПД4 З ВМІСТОМ ГЛЮКОЗИ 3,86% М/ОБ/38,6 мг/мл, розчин для перитонеального діалізу, по 5000 мл розчину у пластиковому мішку</t>
  </si>
  <si>
    <t xml:space="preserve">Катетер Argyle для перитонеального діалізу, CurlCath, с 2 манжетами, 62 см </t>
  </si>
  <si>
    <t xml:space="preserve">Набір HomeChoice для автоматизованого ПД з касетою, 4 конектори </t>
  </si>
  <si>
    <t>НУТРІНІЛ ПД4 з 1,1% вмістом амінокислот розчин для перитонеального діалізу по 2л у пластиковому мішку</t>
  </si>
  <si>
    <r>
      <t>ВЕРОРАБ,</t>
    </r>
    <r>
      <rPr>
        <sz val="14"/>
        <rFont val="Arial Narrow"/>
        <family val="2"/>
      </rPr>
      <t xml:space="preserve"> вакцина антирабічна, по 1 дозі у флаконах №1</t>
    </r>
    <r>
      <rPr>
        <sz val="14"/>
        <color indexed="12"/>
        <rFont val="Arial Narrow"/>
        <family val="2"/>
      </rPr>
      <t xml:space="preserve"> </t>
    </r>
  </si>
  <si>
    <t xml:space="preserve">FX 50 classix Діалізатор </t>
  </si>
  <si>
    <t xml:space="preserve">FX 60 classix Діалізатор </t>
  </si>
  <si>
    <t xml:space="preserve">FX 100 classix Діалізатор </t>
  </si>
  <si>
    <t xml:space="preserve">AV-Set ONLINEplus 5008-R  Кровопровідні магістралі </t>
  </si>
  <si>
    <t xml:space="preserve">15GA-R25 Діалізна голка  </t>
  </si>
  <si>
    <t xml:space="preserve">BiBag 5008 650g  Бікарбонат натрію для гемодеалізу </t>
  </si>
  <si>
    <t xml:space="preserve">Granudial AF11 Кислотний концентрат для гемодеалізу  </t>
  </si>
  <si>
    <t xml:space="preserve">Sporotal 100  Для очистки та дезінфекції гемодіалізних апаратів містить гіпохлорит натрію, гідроксид калію </t>
  </si>
  <si>
    <t xml:space="preserve">DIASAFE plus  Фільтр для діалізної рідини  </t>
  </si>
  <si>
    <t>FX 80 classix Діалізатор</t>
  </si>
  <si>
    <r>
      <t xml:space="preserve">15GV-R25 Діалізна голка </t>
    </r>
    <r>
      <rPr>
        <sz val="14"/>
        <color indexed="12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</si>
</sst>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.00_);_(* \(#,##0.00\);_(* \-??_);_(@_)"/>
    <numFmt numFmtId="167" formatCode="0.000"/>
    <numFmt numFmtId="168" formatCode="_-* #,##0.00&quot;р.&quot;_-;\-* #,##0.00&quot;р.&quot;_-;_-* &quot;-&quot;??&quot;р.&quot;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_р_._-;\-* #,##0_р_._-;_-* &quot;-&quot;_р_.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14"/>
      <color indexed="12"/>
      <name val="Arial Narrow"/>
      <family val="2"/>
    </font>
    <font>
      <b/>
      <sz val="14"/>
      <color indexed="12"/>
      <name val="Arial Narrow"/>
      <family val="2"/>
    </font>
    <font>
      <b/>
      <i/>
      <sz val="14"/>
      <name val="Arial Narrow"/>
      <family val="2"/>
    </font>
    <font>
      <sz val="13"/>
      <name val="Arial Narrow"/>
      <family val="2"/>
    </font>
    <font>
      <sz val="12"/>
      <name val="Arial Narrow"/>
      <family val="2"/>
    </font>
    <font>
      <sz val="13"/>
      <color indexed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sz val="13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 Narrow"/>
      <family val="2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sz val="14"/>
      <color rgb="FF000000"/>
      <name val="Arial Narrow"/>
      <family val="2"/>
    </font>
    <font>
      <sz val="12"/>
      <color rgb="FF000000"/>
      <name val="Arial Narrow"/>
      <family val="2"/>
    </font>
    <font>
      <sz val="13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6" fontId="0" fillId="0" borderId="0" applyBorder="0" applyProtection="0">
      <alignment/>
    </xf>
    <xf numFmtId="16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33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top"/>
    </xf>
    <xf numFmtId="0" fontId="8" fillId="0" borderId="10" xfId="55" applyFont="1" applyFill="1" applyBorder="1" applyAlignment="1">
      <alignment horizontal="left" vertical="top" wrapText="1"/>
      <protection/>
    </xf>
    <xf numFmtId="0" fontId="8" fillId="0" borderId="10" xfId="55" applyFont="1" applyFill="1" applyBorder="1" applyAlignment="1">
      <alignment horizontal="center" vertical="top"/>
      <protection/>
    </xf>
    <xf numFmtId="0" fontId="8" fillId="0" borderId="10" xfId="55" applyNumberFormat="1" applyFont="1" applyFill="1" applyBorder="1" applyAlignment="1">
      <alignment horizontal="center" vertical="top"/>
      <protection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0" fontId="8" fillId="0" borderId="13" xfId="54" applyFont="1" applyBorder="1" applyAlignment="1">
      <alignment horizontal="left" vertical="center" wrapText="1"/>
      <protection/>
    </xf>
    <xf numFmtId="0" fontId="8" fillId="34" borderId="13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1" fontId="8" fillId="0" borderId="10" xfId="63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left" wrapText="1"/>
    </xf>
    <xf numFmtId="0" fontId="8" fillId="0" borderId="13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34" borderId="1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10" xfId="55" applyFont="1" applyFill="1" applyBorder="1" applyAlignment="1">
      <alignment horizontal="left" vertical="top" wrapText="1"/>
      <protection/>
    </xf>
    <xf numFmtId="0" fontId="13" fillId="34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6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wrapText="1"/>
    </xf>
    <xf numFmtId="0" fontId="57" fillId="34" borderId="10" xfId="0" applyFont="1" applyFill="1" applyBorder="1" applyAlignment="1">
      <alignment horizontal="center"/>
    </xf>
    <xf numFmtId="1" fontId="57" fillId="33" borderId="10" xfId="63" applyNumberFormat="1" applyFont="1" applyFill="1" applyBorder="1" applyAlignment="1" applyProtection="1">
      <alignment horizontal="center"/>
      <protection/>
    </xf>
    <xf numFmtId="0" fontId="57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center" vertical="center"/>
    </xf>
    <xf numFmtId="49" fontId="57" fillId="33" borderId="10" xfId="0" applyNumberFormat="1" applyFont="1" applyFill="1" applyBorder="1" applyAlignment="1">
      <alignment horizontal="left" vertical="center" wrapText="1"/>
    </xf>
    <xf numFmtId="49" fontId="57" fillId="33" borderId="10" xfId="0" applyNumberFormat="1" applyFont="1" applyFill="1" applyBorder="1" applyAlignment="1">
      <alignment vertical="center" wrapText="1"/>
    </xf>
    <xf numFmtId="49" fontId="57" fillId="33" borderId="19" xfId="0" applyNumberFormat="1" applyFont="1" applyFill="1" applyBorder="1" applyAlignment="1">
      <alignment horizontal="left" vertical="center" wrapText="1"/>
    </xf>
    <xf numFmtId="0" fontId="57" fillId="34" borderId="10" xfId="0" applyFont="1" applyFill="1" applyBorder="1" applyAlignment="1">
      <alignment horizontal="left" vertical="center" wrapText="1"/>
    </xf>
    <xf numFmtId="0" fontId="58" fillId="34" borderId="10" xfId="0" applyFont="1" applyFill="1" applyBorder="1" applyAlignment="1">
      <alignment horizontal="left" wrapText="1"/>
    </xf>
    <xf numFmtId="0" fontId="57" fillId="0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wrapText="1"/>
    </xf>
    <xf numFmtId="0" fontId="57" fillId="0" borderId="19" xfId="0" applyFont="1" applyFill="1" applyBorder="1" applyAlignment="1">
      <alignment horizontal="center"/>
    </xf>
    <xf numFmtId="0" fontId="57" fillId="34" borderId="19" xfId="0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horizontal="center"/>
    </xf>
    <xf numFmtId="1" fontId="57" fillId="0" borderId="10" xfId="0" applyNumberFormat="1" applyFont="1" applyFill="1" applyBorder="1" applyAlignment="1">
      <alignment horizontal="center"/>
    </xf>
    <xf numFmtId="0" fontId="57" fillId="34" borderId="10" xfId="0" applyNumberFormat="1" applyFont="1" applyFill="1" applyBorder="1" applyAlignment="1">
      <alignment horizontal="center"/>
    </xf>
    <xf numFmtId="1" fontId="57" fillId="34" borderId="10" xfId="0" applyNumberFormat="1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34" borderId="11" xfId="0" applyFont="1" applyFill="1" applyBorder="1" applyAlignment="1">
      <alignment wrapText="1"/>
    </xf>
    <xf numFmtId="0" fontId="57" fillId="0" borderId="10" xfId="0" applyNumberFormat="1" applyFont="1" applyFill="1" applyBorder="1" applyAlignment="1">
      <alignment horizontal="center"/>
    </xf>
    <xf numFmtId="0" fontId="57" fillId="34" borderId="10" xfId="0" applyFont="1" applyFill="1" applyBorder="1" applyAlignment="1">
      <alignment horizontal="left" wrapText="1"/>
    </xf>
    <xf numFmtId="0" fontId="57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left" wrapText="1"/>
    </xf>
    <xf numFmtId="0" fontId="57" fillId="34" borderId="19" xfId="0" applyFont="1" applyFill="1" applyBorder="1" applyAlignment="1">
      <alignment horizontal="center"/>
    </xf>
    <xf numFmtId="0" fontId="57" fillId="34" borderId="19" xfId="0" applyFont="1" applyFill="1" applyBorder="1" applyAlignment="1">
      <alignment horizontal="center" wrapText="1"/>
    </xf>
    <xf numFmtId="0" fontId="57" fillId="34" borderId="10" xfId="0" applyFont="1" applyFill="1" applyBorder="1" applyAlignment="1">
      <alignment horizontal="center" wrapText="1"/>
    </xf>
    <xf numFmtId="0" fontId="57" fillId="34" borderId="10" xfId="0" applyFont="1" applyFill="1" applyBorder="1" applyAlignment="1">
      <alignment horizontal="center" vertical="top"/>
    </xf>
    <xf numFmtId="3" fontId="57" fillId="33" borderId="10" xfId="0" applyNumberFormat="1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left" vertical="top" wrapText="1"/>
    </xf>
    <xf numFmtId="0" fontId="57" fillId="34" borderId="19" xfId="0" applyFont="1" applyFill="1" applyBorder="1" applyAlignment="1">
      <alignment horizontal="left" vertical="top" wrapText="1"/>
    </xf>
    <xf numFmtId="0" fontId="57" fillId="34" borderId="10" xfId="0" applyFont="1" applyFill="1" applyBorder="1" applyAlignment="1">
      <alignment horizontal="center" vertical="top" wrapText="1"/>
    </xf>
    <xf numFmtId="3" fontId="57" fillId="34" borderId="10" xfId="0" applyNumberFormat="1" applyFont="1" applyFill="1" applyBorder="1" applyAlignment="1">
      <alignment horizontal="center" vertical="center"/>
    </xf>
    <xf numFmtId="0" fontId="59" fillId="0" borderId="10" xfId="55" applyFont="1" applyFill="1" applyBorder="1" applyAlignment="1">
      <alignment horizontal="left" vertical="top" wrapText="1"/>
      <protection/>
    </xf>
    <xf numFmtId="0" fontId="57" fillId="0" borderId="10" xfId="55" applyFont="1" applyFill="1" applyBorder="1" applyAlignment="1">
      <alignment horizontal="center" vertical="top"/>
      <protection/>
    </xf>
    <xf numFmtId="0" fontId="57" fillId="0" borderId="10" xfId="55" applyNumberFormat="1" applyFont="1" applyFill="1" applyBorder="1" applyAlignment="1">
      <alignment horizontal="center" vertical="top"/>
      <protection/>
    </xf>
    <xf numFmtId="0" fontId="57" fillId="0" borderId="10" xfId="55" applyFont="1" applyFill="1" applyBorder="1" applyAlignment="1">
      <alignment horizontal="left" vertical="top" wrapText="1"/>
      <protection/>
    </xf>
    <xf numFmtId="0" fontId="58" fillId="0" borderId="10" xfId="55" applyFont="1" applyFill="1" applyBorder="1" applyAlignment="1">
      <alignment horizontal="left" vertical="top" wrapText="1"/>
      <protection/>
    </xf>
    <xf numFmtId="0" fontId="14" fillId="34" borderId="1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1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b/>
        <i val="0"/>
        <color indexed="8"/>
      </font>
      <fill>
        <patternFill>
          <bgColor indexed="12"/>
        </patternFill>
      </fill>
    </dxf>
    <dxf>
      <font>
        <b/>
        <i val="0"/>
        <color indexed="8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G426"/>
  <sheetViews>
    <sheetView tabSelected="1" zoomScalePageLayoutView="0" workbookViewId="0" topLeftCell="A1">
      <selection activeCell="A6" sqref="A6:E6"/>
    </sheetView>
  </sheetViews>
  <sheetFormatPr defaultColWidth="9.140625" defaultRowHeight="12.75"/>
  <cols>
    <col min="1" max="1" width="6.7109375" style="0" customWidth="1"/>
    <col min="2" max="2" width="90.7109375" style="0" customWidth="1"/>
    <col min="3" max="5" width="20.7109375" style="0" customWidth="1"/>
    <col min="6" max="6" width="10.7109375" style="0" customWidth="1"/>
    <col min="7" max="7" width="16.7109375" style="0" customWidth="1"/>
  </cols>
  <sheetData>
    <row r="1" spans="1:7" ht="60" customHeight="1">
      <c r="A1" s="68" t="s">
        <v>400</v>
      </c>
      <c r="B1" s="68"/>
      <c r="C1" s="68"/>
      <c r="D1" s="68"/>
      <c r="E1" s="68"/>
      <c r="F1" s="1"/>
      <c r="G1" s="1"/>
    </row>
    <row r="2" spans="1:7" s="72" customFormat="1" ht="60" customHeight="1">
      <c r="A2" s="69" t="s">
        <v>0</v>
      </c>
      <c r="B2" s="69" t="s">
        <v>1</v>
      </c>
      <c r="C2" s="69" t="s">
        <v>2</v>
      </c>
      <c r="D2" s="70" t="s">
        <v>3</v>
      </c>
      <c r="E2" s="70"/>
      <c r="F2" s="71"/>
      <c r="G2" s="71"/>
    </row>
    <row r="3" spans="1:7" s="72" customFormat="1" ht="60" customHeight="1">
      <c r="A3" s="69"/>
      <c r="B3" s="69"/>
      <c r="C3" s="69"/>
      <c r="D3" s="73" t="s">
        <v>4</v>
      </c>
      <c r="E3" s="74" t="s">
        <v>5</v>
      </c>
      <c r="F3" s="71"/>
      <c r="G3" s="71"/>
    </row>
    <row r="4" spans="1:7" s="72" customFormat="1" ht="39.75" customHeight="1">
      <c r="A4" s="75" t="s">
        <v>6</v>
      </c>
      <c r="B4" s="75"/>
      <c r="C4" s="75"/>
      <c r="D4" s="75"/>
      <c r="E4" s="75"/>
      <c r="F4" s="71"/>
      <c r="G4" s="71"/>
    </row>
    <row r="5" spans="1:7" s="72" customFormat="1" ht="18">
      <c r="A5" s="76"/>
      <c r="B5" s="76"/>
      <c r="C5" s="76"/>
      <c r="D5" s="76"/>
      <c r="E5" s="77"/>
      <c r="F5" s="71"/>
      <c r="G5" s="71"/>
    </row>
    <row r="6" spans="1:7" s="72" customFormat="1" ht="18">
      <c r="A6" s="75" t="s">
        <v>7</v>
      </c>
      <c r="B6" s="75"/>
      <c r="C6" s="75"/>
      <c r="D6" s="75"/>
      <c r="E6" s="75"/>
      <c r="F6" s="71"/>
      <c r="G6" s="71"/>
    </row>
    <row r="7" spans="1:7" s="72" customFormat="1" ht="18">
      <c r="A7" s="78" t="s">
        <v>8</v>
      </c>
      <c r="B7" s="78"/>
      <c r="C7" s="78"/>
      <c r="D7" s="78"/>
      <c r="E7" s="78"/>
      <c r="F7" s="71"/>
      <c r="G7" s="71"/>
    </row>
    <row r="8" spans="1:7" s="72" customFormat="1" ht="18">
      <c r="A8" s="76">
        <v>1</v>
      </c>
      <c r="B8" s="79" t="s">
        <v>319</v>
      </c>
      <c r="C8" s="80" t="s">
        <v>9</v>
      </c>
      <c r="D8" s="81">
        <v>0</v>
      </c>
      <c r="E8" s="77">
        <f>1+2</f>
        <v>3</v>
      </c>
      <c r="F8" s="71"/>
      <c r="G8" s="71"/>
    </row>
    <row r="9" spans="1:7" s="72" customFormat="1" ht="18">
      <c r="A9" s="76">
        <v>2</v>
      </c>
      <c r="B9" s="82" t="s">
        <v>11</v>
      </c>
      <c r="C9" s="83" t="s">
        <v>9</v>
      </c>
      <c r="D9" s="81">
        <v>0</v>
      </c>
      <c r="E9" s="84">
        <f>3+2</f>
        <v>5</v>
      </c>
      <c r="F9" s="71"/>
      <c r="G9" s="71"/>
    </row>
    <row r="10" spans="1:7" s="72" customFormat="1" ht="18">
      <c r="A10" s="76">
        <v>3</v>
      </c>
      <c r="B10" s="85" t="s">
        <v>29</v>
      </c>
      <c r="C10" s="83" t="s">
        <v>9</v>
      </c>
      <c r="D10" s="81">
        <v>0</v>
      </c>
      <c r="E10" s="84">
        <v>30</v>
      </c>
      <c r="F10" s="71"/>
      <c r="G10" s="71"/>
    </row>
    <row r="11" spans="1:7" s="72" customFormat="1" ht="18">
      <c r="A11" s="76">
        <v>4</v>
      </c>
      <c r="B11" s="86" t="s">
        <v>12</v>
      </c>
      <c r="C11" s="83" t="s">
        <v>9</v>
      </c>
      <c r="D11" s="81">
        <v>0</v>
      </c>
      <c r="E11" s="84">
        <v>2.5</v>
      </c>
      <c r="F11" s="71"/>
      <c r="G11" s="71"/>
    </row>
    <row r="12" spans="1:7" s="72" customFormat="1" ht="18">
      <c r="A12" s="76">
        <v>5</v>
      </c>
      <c r="B12" s="87" t="s">
        <v>52</v>
      </c>
      <c r="C12" s="83" t="s">
        <v>9</v>
      </c>
      <c r="D12" s="81">
        <v>0</v>
      </c>
      <c r="E12" s="84">
        <v>2</v>
      </c>
      <c r="F12" s="71"/>
      <c r="G12" s="71"/>
    </row>
    <row r="13" spans="1:7" s="72" customFormat="1" ht="18">
      <c r="A13" s="76">
        <v>6</v>
      </c>
      <c r="B13" s="87" t="s">
        <v>13</v>
      </c>
      <c r="C13" s="83" t="s">
        <v>9</v>
      </c>
      <c r="D13" s="81">
        <f>1541+1299</f>
        <v>2840</v>
      </c>
      <c r="E13" s="84">
        <f>1234+199+64.8</f>
        <v>1497.8</v>
      </c>
      <c r="F13" s="71"/>
      <c r="G13" s="71"/>
    </row>
    <row r="14" spans="1:7" s="72" customFormat="1" ht="18">
      <c r="A14" s="76">
        <v>7</v>
      </c>
      <c r="B14" s="82" t="s">
        <v>102</v>
      </c>
      <c r="C14" s="83" t="s">
        <v>9</v>
      </c>
      <c r="D14" s="81">
        <v>0</v>
      </c>
      <c r="E14" s="84">
        <v>4</v>
      </c>
      <c r="F14" s="71"/>
      <c r="G14" s="71"/>
    </row>
    <row r="15" spans="1:7" s="72" customFormat="1" ht="18">
      <c r="A15" s="76">
        <v>8</v>
      </c>
      <c r="B15" s="82" t="s">
        <v>54</v>
      </c>
      <c r="C15" s="83" t="s">
        <v>47</v>
      </c>
      <c r="D15" s="81">
        <v>0</v>
      </c>
      <c r="E15" s="84">
        <v>32</v>
      </c>
      <c r="F15" s="71"/>
      <c r="G15" s="71"/>
    </row>
    <row r="16" spans="1:7" s="72" customFormat="1" ht="18">
      <c r="A16" s="76">
        <v>9</v>
      </c>
      <c r="B16" s="88" t="s">
        <v>14</v>
      </c>
      <c r="C16" s="83" t="s">
        <v>10</v>
      </c>
      <c r="D16" s="81">
        <v>0</v>
      </c>
      <c r="E16" s="84">
        <f>197+173</f>
        <v>370</v>
      </c>
      <c r="F16" s="71"/>
      <c r="G16" s="71"/>
    </row>
    <row r="17" spans="1:7" s="72" customFormat="1" ht="18">
      <c r="A17" s="76">
        <v>10</v>
      </c>
      <c r="B17" s="88" t="s">
        <v>49</v>
      </c>
      <c r="C17" s="83" t="s">
        <v>10</v>
      </c>
      <c r="D17" s="81">
        <v>0</v>
      </c>
      <c r="E17" s="84">
        <v>110</v>
      </c>
      <c r="F17" s="71"/>
      <c r="G17" s="71"/>
    </row>
    <row r="18" spans="1:7" s="72" customFormat="1" ht="31.5">
      <c r="A18" s="76">
        <v>11</v>
      </c>
      <c r="B18" s="89" t="s">
        <v>45</v>
      </c>
      <c r="C18" s="80" t="s">
        <v>9</v>
      </c>
      <c r="D18" s="81">
        <v>0</v>
      </c>
      <c r="E18" s="90">
        <v>10</v>
      </c>
      <c r="F18" s="71"/>
      <c r="G18" s="71"/>
    </row>
    <row r="19" spans="1:7" s="72" customFormat="1" ht="18">
      <c r="A19" s="76">
        <v>12</v>
      </c>
      <c r="B19" s="82" t="s">
        <v>37</v>
      </c>
      <c r="C19" s="83" t="s">
        <v>10</v>
      </c>
      <c r="D19" s="81"/>
      <c r="E19" s="90">
        <f>76+786</f>
        <v>862</v>
      </c>
      <c r="F19" s="71"/>
      <c r="G19" s="71"/>
    </row>
    <row r="20" spans="1:7" s="72" customFormat="1" ht="18">
      <c r="A20" s="91" t="s">
        <v>15</v>
      </c>
      <c r="B20" s="91"/>
      <c r="C20" s="91"/>
      <c r="D20" s="91"/>
      <c r="E20" s="91"/>
      <c r="F20" s="71"/>
      <c r="G20" s="71"/>
    </row>
    <row r="21" spans="1:7" s="72" customFormat="1" ht="18">
      <c r="A21" s="84">
        <v>1</v>
      </c>
      <c r="B21" s="92" t="s">
        <v>56</v>
      </c>
      <c r="C21" s="93" t="s">
        <v>9</v>
      </c>
      <c r="D21" s="81">
        <v>0</v>
      </c>
      <c r="E21" s="94">
        <v>52</v>
      </c>
      <c r="F21" s="71"/>
      <c r="G21" s="71"/>
    </row>
    <row r="22" spans="1:7" s="72" customFormat="1" ht="18">
      <c r="A22" s="84">
        <v>2</v>
      </c>
      <c r="B22" s="95" t="s">
        <v>57</v>
      </c>
      <c r="C22" s="96" t="s">
        <v>9</v>
      </c>
      <c r="D22" s="81">
        <v>0</v>
      </c>
      <c r="E22" s="97">
        <v>6</v>
      </c>
      <c r="F22" s="71"/>
      <c r="G22" s="71"/>
    </row>
    <row r="23" spans="1:7" s="72" customFormat="1" ht="18">
      <c r="A23" s="84">
        <v>3</v>
      </c>
      <c r="B23" s="79" t="s">
        <v>58</v>
      </c>
      <c r="C23" s="96" t="s">
        <v>10</v>
      </c>
      <c r="D23" s="81">
        <v>0</v>
      </c>
      <c r="E23" s="98">
        <v>54</v>
      </c>
      <c r="F23" s="71"/>
      <c r="G23" s="71"/>
    </row>
    <row r="24" spans="1:7" s="72" customFormat="1" ht="18">
      <c r="A24" s="84">
        <v>4</v>
      </c>
      <c r="B24" s="79" t="s">
        <v>59</v>
      </c>
      <c r="C24" s="96" t="s">
        <v>9</v>
      </c>
      <c r="D24" s="81">
        <v>0</v>
      </c>
      <c r="E24" s="98">
        <v>10</v>
      </c>
      <c r="F24" s="71"/>
      <c r="G24" s="71"/>
    </row>
    <row r="25" spans="1:7" s="72" customFormat="1" ht="18">
      <c r="A25" s="84">
        <v>5</v>
      </c>
      <c r="B25" s="95" t="s">
        <v>60</v>
      </c>
      <c r="C25" s="96" t="s">
        <v>9</v>
      </c>
      <c r="D25" s="81">
        <v>0</v>
      </c>
      <c r="E25" s="97">
        <v>29</v>
      </c>
      <c r="F25" s="71"/>
      <c r="G25" s="71"/>
    </row>
    <row r="26" spans="1:7" s="72" customFormat="1" ht="18">
      <c r="A26" s="84">
        <v>6</v>
      </c>
      <c r="B26" s="79" t="s">
        <v>61</v>
      </c>
      <c r="C26" s="96" t="s">
        <v>10</v>
      </c>
      <c r="D26" s="81">
        <v>0</v>
      </c>
      <c r="E26" s="98">
        <v>52</v>
      </c>
      <c r="F26" s="71"/>
      <c r="G26" s="71"/>
    </row>
    <row r="27" spans="1:7" s="72" customFormat="1" ht="18">
      <c r="A27" s="84">
        <v>7</v>
      </c>
      <c r="B27" s="79" t="s">
        <v>62</v>
      </c>
      <c r="C27" s="96" t="s">
        <v>9</v>
      </c>
      <c r="D27" s="81">
        <v>0</v>
      </c>
      <c r="E27" s="98">
        <v>57</v>
      </c>
      <c r="F27" s="71"/>
      <c r="G27" s="71"/>
    </row>
    <row r="28" spans="1:7" s="72" customFormat="1" ht="18">
      <c r="A28" s="84">
        <v>8</v>
      </c>
      <c r="B28" s="95" t="s">
        <v>63</v>
      </c>
      <c r="C28" s="96" t="s">
        <v>9</v>
      </c>
      <c r="D28" s="81">
        <v>0</v>
      </c>
      <c r="E28" s="97">
        <v>8</v>
      </c>
      <c r="F28" s="71"/>
      <c r="G28" s="71"/>
    </row>
    <row r="29" spans="1:7" s="72" customFormat="1" ht="18">
      <c r="A29" s="84">
        <v>9</v>
      </c>
      <c r="B29" s="79" t="s">
        <v>64</v>
      </c>
      <c r="C29" s="96" t="s">
        <v>9</v>
      </c>
      <c r="D29" s="81">
        <v>0</v>
      </c>
      <c r="E29" s="99">
        <v>10</v>
      </c>
      <c r="F29" s="71"/>
      <c r="G29" s="71"/>
    </row>
    <row r="30" spans="1:7" s="72" customFormat="1" ht="18">
      <c r="A30" s="84">
        <v>10</v>
      </c>
      <c r="B30" s="79" t="s">
        <v>65</v>
      </c>
      <c r="C30" s="100" t="s">
        <v>9</v>
      </c>
      <c r="D30" s="81">
        <v>0</v>
      </c>
      <c r="E30" s="98">
        <v>1.5</v>
      </c>
      <c r="F30" s="71"/>
      <c r="G30" s="71"/>
    </row>
    <row r="31" spans="1:7" s="72" customFormat="1" ht="18">
      <c r="A31" s="84">
        <v>11</v>
      </c>
      <c r="B31" s="95" t="s">
        <v>66</v>
      </c>
      <c r="C31" s="96" t="s">
        <v>9</v>
      </c>
      <c r="D31" s="81">
        <v>0</v>
      </c>
      <c r="E31" s="97">
        <v>21</v>
      </c>
      <c r="F31" s="71"/>
      <c r="G31" s="71"/>
    </row>
    <row r="32" spans="1:7" s="72" customFormat="1" ht="18">
      <c r="A32" s="84">
        <v>12</v>
      </c>
      <c r="B32" s="79" t="s">
        <v>67</v>
      </c>
      <c r="C32" s="96" t="s">
        <v>9</v>
      </c>
      <c r="D32" s="81">
        <v>0</v>
      </c>
      <c r="E32" s="98">
        <v>6</v>
      </c>
      <c r="F32" s="71"/>
      <c r="G32" s="71"/>
    </row>
    <row r="33" spans="1:7" s="72" customFormat="1" ht="18">
      <c r="A33" s="84">
        <v>13</v>
      </c>
      <c r="B33" s="79" t="s">
        <v>68</v>
      </c>
      <c r="C33" s="96" t="s">
        <v>9</v>
      </c>
      <c r="D33" s="81">
        <v>0</v>
      </c>
      <c r="E33" s="98">
        <v>75</v>
      </c>
      <c r="F33" s="71"/>
      <c r="G33" s="71"/>
    </row>
    <row r="34" spans="1:7" s="72" customFormat="1" ht="18">
      <c r="A34" s="84">
        <v>14</v>
      </c>
      <c r="B34" s="95" t="s">
        <v>69</v>
      </c>
      <c r="C34" s="96" t="s">
        <v>10</v>
      </c>
      <c r="D34" s="81">
        <v>0</v>
      </c>
      <c r="E34" s="97">
        <v>91</v>
      </c>
      <c r="F34" s="71"/>
      <c r="G34" s="71"/>
    </row>
    <row r="35" spans="1:7" s="72" customFormat="1" ht="18">
      <c r="A35" s="84">
        <v>15</v>
      </c>
      <c r="B35" s="101" t="s">
        <v>70</v>
      </c>
      <c r="C35" s="96" t="s">
        <v>10</v>
      </c>
      <c r="D35" s="81">
        <v>0</v>
      </c>
      <c r="E35" s="98">
        <v>35</v>
      </c>
      <c r="F35" s="71"/>
      <c r="G35" s="71"/>
    </row>
    <row r="36" spans="1:7" s="72" customFormat="1" ht="18">
      <c r="A36" s="84">
        <v>16</v>
      </c>
      <c r="B36" s="95" t="s">
        <v>71</v>
      </c>
      <c r="C36" s="96" t="s">
        <v>9</v>
      </c>
      <c r="D36" s="81">
        <v>0</v>
      </c>
      <c r="E36" s="102">
        <v>2.4</v>
      </c>
      <c r="F36" s="71"/>
      <c r="G36" s="71"/>
    </row>
    <row r="37" spans="1:7" s="72" customFormat="1" ht="18">
      <c r="A37" s="84">
        <v>17</v>
      </c>
      <c r="B37" s="79" t="s">
        <v>72</v>
      </c>
      <c r="C37" s="96" t="s">
        <v>9</v>
      </c>
      <c r="D37" s="81">
        <v>0</v>
      </c>
      <c r="E37" s="98">
        <v>16</v>
      </c>
      <c r="F37" s="71"/>
      <c r="G37" s="71"/>
    </row>
    <row r="38" spans="1:7" s="72" customFormat="1" ht="18">
      <c r="A38" s="84">
        <v>18</v>
      </c>
      <c r="B38" s="79" t="s">
        <v>73</v>
      </c>
      <c r="C38" s="96" t="s">
        <v>10</v>
      </c>
      <c r="D38" s="81">
        <v>0</v>
      </c>
      <c r="E38" s="98">
        <v>41</v>
      </c>
      <c r="F38" s="71"/>
      <c r="G38" s="71"/>
    </row>
    <row r="39" spans="1:7" s="72" customFormat="1" ht="18">
      <c r="A39" s="84">
        <v>19</v>
      </c>
      <c r="B39" s="79" t="s">
        <v>74</v>
      </c>
      <c r="C39" s="96" t="s">
        <v>9</v>
      </c>
      <c r="D39" s="81">
        <v>0</v>
      </c>
      <c r="E39" s="98">
        <v>8.667</v>
      </c>
      <c r="F39" s="71"/>
      <c r="G39" s="71"/>
    </row>
    <row r="40" spans="1:7" s="72" customFormat="1" ht="18">
      <c r="A40" s="84">
        <v>20</v>
      </c>
      <c r="B40" s="79" t="s">
        <v>75</v>
      </c>
      <c r="C40" s="96" t="s">
        <v>9</v>
      </c>
      <c r="D40" s="81">
        <v>0</v>
      </c>
      <c r="E40" s="98">
        <v>16.2</v>
      </c>
      <c r="F40" s="71"/>
      <c r="G40" s="71"/>
    </row>
    <row r="41" spans="1:7" s="72" customFormat="1" ht="18">
      <c r="A41" s="84">
        <v>21</v>
      </c>
      <c r="B41" s="79" t="s">
        <v>76</v>
      </c>
      <c r="C41" s="96" t="s">
        <v>9</v>
      </c>
      <c r="D41" s="81">
        <v>0</v>
      </c>
      <c r="E41" s="98">
        <v>2</v>
      </c>
      <c r="F41" s="71"/>
      <c r="G41" s="71"/>
    </row>
    <row r="42" spans="1:7" s="72" customFormat="1" ht="18">
      <c r="A42" s="84">
        <v>22</v>
      </c>
      <c r="B42" s="103" t="s">
        <v>77</v>
      </c>
      <c r="C42" s="100" t="s">
        <v>17</v>
      </c>
      <c r="D42" s="81">
        <v>0</v>
      </c>
      <c r="E42" s="104">
        <v>283</v>
      </c>
      <c r="F42" s="71"/>
      <c r="G42" s="71"/>
    </row>
    <row r="43" spans="1:7" s="72" customFormat="1" ht="18">
      <c r="A43" s="84">
        <v>23</v>
      </c>
      <c r="B43" s="103" t="s">
        <v>78</v>
      </c>
      <c r="C43" s="100" t="s">
        <v>17</v>
      </c>
      <c r="D43" s="81">
        <v>0</v>
      </c>
      <c r="E43" s="104">
        <v>13</v>
      </c>
      <c r="F43" s="71"/>
      <c r="G43" s="71"/>
    </row>
    <row r="44" spans="1:7" s="72" customFormat="1" ht="18">
      <c r="A44" s="84">
        <v>24</v>
      </c>
      <c r="B44" s="103" t="s">
        <v>79</v>
      </c>
      <c r="C44" s="100" t="s">
        <v>17</v>
      </c>
      <c r="D44" s="81">
        <v>0</v>
      </c>
      <c r="E44" s="104">
        <v>550</v>
      </c>
      <c r="F44" s="71"/>
      <c r="G44" s="71"/>
    </row>
    <row r="45" spans="1:7" s="72" customFormat="1" ht="18">
      <c r="A45" s="84">
        <v>25</v>
      </c>
      <c r="B45" s="103" t="s">
        <v>80</v>
      </c>
      <c r="C45" s="100" t="s">
        <v>17</v>
      </c>
      <c r="D45" s="81">
        <v>0</v>
      </c>
      <c r="E45" s="104">
        <v>100</v>
      </c>
      <c r="F45" s="71"/>
      <c r="G45" s="71"/>
    </row>
    <row r="46" spans="1:7" s="72" customFormat="1" ht="18">
      <c r="A46" s="84">
        <v>26</v>
      </c>
      <c r="B46" s="103" t="s">
        <v>81</v>
      </c>
      <c r="C46" s="100" t="s">
        <v>17</v>
      </c>
      <c r="D46" s="81">
        <v>0</v>
      </c>
      <c r="E46" s="104">
        <v>390</v>
      </c>
      <c r="F46" s="71"/>
      <c r="G46" s="71"/>
    </row>
    <row r="47" spans="1:7" s="72" customFormat="1" ht="18">
      <c r="A47" s="84">
        <v>27</v>
      </c>
      <c r="B47" s="103" t="s">
        <v>82</v>
      </c>
      <c r="C47" s="100" t="s">
        <v>17</v>
      </c>
      <c r="D47" s="81">
        <v>0</v>
      </c>
      <c r="E47" s="104">
        <v>45</v>
      </c>
      <c r="F47" s="71"/>
      <c r="G47" s="71"/>
    </row>
    <row r="48" spans="1:7" s="72" customFormat="1" ht="18">
      <c r="A48" s="84">
        <v>28</v>
      </c>
      <c r="B48" s="103" t="s">
        <v>83</v>
      </c>
      <c r="C48" s="100" t="s">
        <v>17</v>
      </c>
      <c r="D48" s="81">
        <v>0</v>
      </c>
      <c r="E48" s="104">
        <v>45</v>
      </c>
      <c r="F48" s="71"/>
      <c r="G48" s="71"/>
    </row>
    <row r="49" spans="1:7" s="72" customFormat="1" ht="18">
      <c r="A49" s="84">
        <v>29</v>
      </c>
      <c r="B49" s="103" t="s">
        <v>84</v>
      </c>
      <c r="C49" s="100" t="s">
        <v>17</v>
      </c>
      <c r="D49" s="81">
        <v>0</v>
      </c>
      <c r="E49" s="104">
        <v>45</v>
      </c>
      <c r="F49" s="71"/>
      <c r="G49" s="71"/>
    </row>
    <row r="50" spans="1:7" s="72" customFormat="1" ht="18">
      <c r="A50" s="84">
        <v>30</v>
      </c>
      <c r="B50" s="103" t="s">
        <v>85</v>
      </c>
      <c r="C50" s="100" t="s">
        <v>17</v>
      </c>
      <c r="D50" s="81">
        <v>0</v>
      </c>
      <c r="E50" s="104">
        <v>50</v>
      </c>
      <c r="F50" s="71"/>
      <c r="G50" s="71"/>
    </row>
    <row r="51" spans="1:7" s="72" customFormat="1" ht="18">
      <c r="A51" s="84">
        <v>31</v>
      </c>
      <c r="B51" s="103" t="s">
        <v>86</v>
      </c>
      <c r="C51" s="100" t="s">
        <v>17</v>
      </c>
      <c r="D51" s="81">
        <v>0</v>
      </c>
      <c r="E51" s="104">
        <v>6</v>
      </c>
      <c r="F51" s="71"/>
      <c r="G51" s="71"/>
    </row>
    <row r="52" spans="1:7" s="72" customFormat="1" ht="36">
      <c r="A52" s="84">
        <v>32</v>
      </c>
      <c r="B52" s="105" t="s">
        <v>87</v>
      </c>
      <c r="C52" s="106" t="s">
        <v>17</v>
      </c>
      <c r="D52" s="81">
        <v>0</v>
      </c>
      <c r="E52" s="98">
        <v>1</v>
      </c>
      <c r="F52" s="71"/>
      <c r="G52" s="71"/>
    </row>
    <row r="53" spans="1:7" s="72" customFormat="1" ht="18">
      <c r="A53" s="75" t="s">
        <v>16</v>
      </c>
      <c r="B53" s="75"/>
      <c r="C53" s="75"/>
      <c r="D53" s="75"/>
      <c r="E53" s="75"/>
      <c r="F53" s="71"/>
      <c r="G53" s="71"/>
    </row>
    <row r="54" spans="1:7" s="72" customFormat="1" ht="18">
      <c r="A54" s="76">
        <v>1</v>
      </c>
      <c r="B54" s="107" t="s">
        <v>99</v>
      </c>
      <c r="C54" s="108" t="s">
        <v>100</v>
      </c>
      <c r="D54" s="81">
        <v>0</v>
      </c>
      <c r="E54" s="77">
        <v>1</v>
      </c>
      <c r="F54" s="71"/>
      <c r="G54" s="71"/>
    </row>
    <row r="55" spans="1:7" s="72" customFormat="1" ht="18">
      <c r="A55" s="76">
        <v>2</v>
      </c>
      <c r="B55" s="92" t="s">
        <v>40</v>
      </c>
      <c r="C55" s="109" t="s">
        <v>17</v>
      </c>
      <c r="D55" s="81">
        <v>0</v>
      </c>
      <c r="E55" s="90">
        <v>59</v>
      </c>
      <c r="F55" s="71"/>
      <c r="G55" s="71"/>
    </row>
    <row r="56" spans="1:7" s="72" customFormat="1" ht="18">
      <c r="A56" s="76">
        <v>3</v>
      </c>
      <c r="B56" s="88" t="s">
        <v>48</v>
      </c>
      <c r="C56" s="84" t="s">
        <v>17</v>
      </c>
      <c r="D56" s="81">
        <v>0</v>
      </c>
      <c r="E56" s="90">
        <v>6</v>
      </c>
      <c r="F56" s="71"/>
      <c r="G56" s="71"/>
    </row>
    <row r="57" spans="1:7" s="72" customFormat="1" ht="18">
      <c r="A57" s="76">
        <v>4</v>
      </c>
      <c r="B57" s="79" t="s">
        <v>35</v>
      </c>
      <c r="C57" s="110" t="s">
        <v>17</v>
      </c>
      <c r="D57" s="81">
        <v>0</v>
      </c>
      <c r="E57" s="90">
        <f>10+100</f>
        <v>110</v>
      </c>
      <c r="F57" s="71"/>
      <c r="G57" s="71"/>
    </row>
    <row r="58" spans="1:7" s="72" customFormat="1" ht="18">
      <c r="A58" s="76">
        <v>5</v>
      </c>
      <c r="B58" s="79" t="s">
        <v>36</v>
      </c>
      <c r="C58" s="110" t="s">
        <v>17</v>
      </c>
      <c r="D58" s="81">
        <v>0</v>
      </c>
      <c r="E58" s="90">
        <f>10+110</f>
        <v>120</v>
      </c>
      <c r="F58" s="71"/>
      <c r="G58" s="71"/>
    </row>
    <row r="59" spans="1:7" s="72" customFormat="1" ht="18">
      <c r="A59" s="76">
        <v>6</v>
      </c>
      <c r="B59" s="82" t="s">
        <v>97</v>
      </c>
      <c r="C59" s="111" t="s">
        <v>17</v>
      </c>
      <c r="D59" s="81">
        <v>0</v>
      </c>
      <c r="E59" s="90">
        <v>20</v>
      </c>
      <c r="F59" s="71"/>
      <c r="G59" s="71"/>
    </row>
    <row r="60" spans="1:7" s="72" customFormat="1" ht="18">
      <c r="A60" s="76">
        <v>7</v>
      </c>
      <c r="B60" s="82" t="s">
        <v>98</v>
      </c>
      <c r="C60" s="111" t="s">
        <v>17</v>
      </c>
      <c r="D60" s="81">
        <v>0</v>
      </c>
      <c r="E60" s="90">
        <v>1</v>
      </c>
      <c r="F60" s="71"/>
      <c r="G60" s="71"/>
    </row>
    <row r="61" spans="1:7" s="72" customFormat="1" ht="18">
      <c r="A61" s="76">
        <v>8</v>
      </c>
      <c r="B61" s="82" t="s">
        <v>30</v>
      </c>
      <c r="C61" s="111" t="s">
        <v>17</v>
      </c>
      <c r="D61" s="112">
        <v>10</v>
      </c>
      <c r="E61" s="90">
        <v>600</v>
      </c>
      <c r="F61" s="71"/>
      <c r="G61" s="71"/>
    </row>
    <row r="62" spans="1:7" s="72" customFormat="1" ht="18">
      <c r="A62" s="76">
        <v>9</v>
      </c>
      <c r="B62" s="82" t="s">
        <v>44</v>
      </c>
      <c r="C62" s="111" t="s">
        <v>17</v>
      </c>
      <c r="D62" s="112">
        <v>0</v>
      </c>
      <c r="E62" s="90">
        <v>120</v>
      </c>
      <c r="F62" s="71"/>
      <c r="G62" s="71"/>
    </row>
    <row r="63" spans="1:7" s="72" customFormat="1" ht="18">
      <c r="A63" s="76">
        <v>10</v>
      </c>
      <c r="B63" s="82" t="s">
        <v>95</v>
      </c>
      <c r="C63" s="111" t="s">
        <v>17</v>
      </c>
      <c r="D63" s="112">
        <v>0</v>
      </c>
      <c r="E63" s="90">
        <v>80</v>
      </c>
      <c r="F63" s="71"/>
      <c r="G63" s="71"/>
    </row>
    <row r="64" spans="1:7" s="72" customFormat="1" ht="18">
      <c r="A64" s="76">
        <v>11</v>
      </c>
      <c r="B64" s="82" t="s">
        <v>96</v>
      </c>
      <c r="C64" s="111" t="s">
        <v>17</v>
      </c>
      <c r="D64" s="112">
        <v>0</v>
      </c>
      <c r="E64" s="90">
        <v>20</v>
      </c>
      <c r="F64" s="71"/>
      <c r="G64" s="71"/>
    </row>
    <row r="65" spans="1:7" s="72" customFormat="1" ht="18">
      <c r="A65" s="76">
        <v>12</v>
      </c>
      <c r="B65" s="79" t="s">
        <v>53</v>
      </c>
      <c r="C65" s="111" t="s">
        <v>17</v>
      </c>
      <c r="D65" s="112">
        <v>0</v>
      </c>
      <c r="E65" s="90">
        <v>100</v>
      </c>
      <c r="F65" s="71"/>
      <c r="G65" s="71"/>
    </row>
    <row r="66" spans="1:7" s="72" customFormat="1" ht="36">
      <c r="A66" s="76">
        <v>13</v>
      </c>
      <c r="B66" s="79" t="s">
        <v>342</v>
      </c>
      <c r="C66" s="111" t="s">
        <v>17</v>
      </c>
      <c r="D66" s="112">
        <v>0</v>
      </c>
      <c r="E66" s="90">
        <f>10+7+120</f>
        <v>137</v>
      </c>
      <c r="F66" s="71"/>
      <c r="G66" s="71"/>
    </row>
    <row r="67" spans="1:7" s="72" customFormat="1" ht="18">
      <c r="A67" s="76">
        <v>14</v>
      </c>
      <c r="B67" s="79" t="s">
        <v>343</v>
      </c>
      <c r="C67" s="80" t="s">
        <v>9</v>
      </c>
      <c r="D67" s="112">
        <v>0</v>
      </c>
      <c r="E67" s="77">
        <v>64</v>
      </c>
      <c r="F67" s="71"/>
      <c r="G67" s="71"/>
    </row>
    <row r="68" spans="1:7" s="72" customFormat="1" ht="18">
      <c r="A68" s="76">
        <v>15</v>
      </c>
      <c r="B68" s="79" t="s">
        <v>42</v>
      </c>
      <c r="C68" s="80" t="s">
        <v>17</v>
      </c>
      <c r="D68" s="112">
        <v>0</v>
      </c>
      <c r="E68" s="90">
        <v>10</v>
      </c>
      <c r="F68" s="71"/>
      <c r="G68" s="71"/>
    </row>
    <row r="69" spans="1:7" s="72" customFormat="1" ht="18">
      <c r="A69" s="76">
        <v>16</v>
      </c>
      <c r="B69" s="79" t="s">
        <v>43</v>
      </c>
      <c r="C69" s="80" t="s">
        <v>17</v>
      </c>
      <c r="D69" s="112">
        <v>0</v>
      </c>
      <c r="E69" s="90">
        <v>20</v>
      </c>
      <c r="F69" s="71"/>
      <c r="G69" s="71"/>
    </row>
    <row r="70" spans="1:7" s="72" customFormat="1" ht="18">
      <c r="A70" s="76">
        <v>17</v>
      </c>
      <c r="B70" s="79" t="s">
        <v>344</v>
      </c>
      <c r="C70" s="80" t="s">
        <v>9</v>
      </c>
      <c r="D70" s="112">
        <v>0</v>
      </c>
      <c r="E70" s="77">
        <v>64</v>
      </c>
      <c r="F70" s="71"/>
      <c r="G70" s="71"/>
    </row>
    <row r="71" spans="1:7" s="72" customFormat="1" ht="36">
      <c r="A71" s="76">
        <v>18</v>
      </c>
      <c r="B71" s="79" t="s">
        <v>41</v>
      </c>
      <c r="C71" s="80" t="s">
        <v>17</v>
      </c>
      <c r="D71" s="112">
        <v>0</v>
      </c>
      <c r="E71" s="90">
        <v>35</v>
      </c>
      <c r="F71" s="71"/>
      <c r="G71" s="71"/>
    </row>
    <row r="72" spans="1:7" s="72" customFormat="1" ht="18">
      <c r="A72" s="76">
        <v>19</v>
      </c>
      <c r="B72" s="113" t="s">
        <v>38</v>
      </c>
      <c r="C72" s="111" t="s">
        <v>17</v>
      </c>
      <c r="D72" s="112">
        <v>0</v>
      </c>
      <c r="E72" s="90">
        <v>111</v>
      </c>
      <c r="F72" s="71"/>
      <c r="G72" s="71"/>
    </row>
    <row r="73" spans="1:7" s="72" customFormat="1" ht="18">
      <c r="A73" s="76">
        <v>20</v>
      </c>
      <c r="B73" s="114" t="s">
        <v>50</v>
      </c>
      <c r="C73" s="111" t="s">
        <v>17</v>
      </c>
      <c r="D73" s="112">
        <v>0</v>
      </c>
      <c r="E73" s="90">
        <v>220</v>
      </c>
      <c r="F73" s="71"/>
      <c r="G73" s="71"/>
    </row>
    <row r="74" spans="1:7" s="72" customFormat="1" ht="18">
      <c r="A74" s="76">
        <v>21</v>
      </c>
      <c r="B74" s="114" t="s">
        <v>39</v>
      </c>
      <c r="C74" s="111" t="s">
        <v>17</v>
      </c>
      <c r="D74" s="112">
        <v>0</v>
      </c>
      <c r="E74" s="90">
        <v>20</v>
      </c>
      <c r="F74" s="71"/>
      <c r="G74" s="71"/>
    </row>
    <row r="75" spans="1:7" s="72" customFormat="1" ht="18">
      <c r="A75" s="80"/>
      <c r="B75" s="115" t="s">
        <v>101</v>
      </c>
      <c r="C75" s="111"/>
      <c r="D75" s="116"/>
      <c r="E75" s="90"/>
      <c r="F75" s="71"/>
      <c r="G75" s="71"/>
    </row>
    <row r="76" spans="1:7" s="72" customFormat="1" ht="34.5">
      <c r="A76" s="80">
        <v>1</v>
      </c>
      <c r="B76" s="117" t="s">
        <v>240</v>
      </c>
      <c r="C76" s="118" t="s">
        <v>104</v>
      </c>
      <c r="D76" s="112">
        <v>0</v>
      </c>
      <c r="E76" s="119">
        <v>50</v>
      </c>
      <c r="F76" s="71"/>
      <c r="G76" s="71"/>
    </row>
    <row r="77" spans="1:7" s="72" customFormat="1" ht="36">
      <c r="A77" s="80">
        <v>2</v>
      </c>
      <c r="B77" s="120" t="s">
        <v>241</v>
      </c>
      <c r="C77" s="118" t="s">
        <v>104</v>
      </c>
      <c r="D77" s="112">
        <v>0</v>
      </c>
      <c r="E77" s="119">
        <v>50</v>
      </c>
      <c r="F77" s="71"/>
      <c r="G77" s="71"/>
    </row>
    <row r="78" spans="1:7" s="72" customFormat="1" ht="36">
      <c r="A78" s="80">
        <v>3</v>
      </c>
      <c r="B78" s="120" t="s">
        <v>242</v>
      </c>
      <c r="C78" s="118" t="s">
        <v>104</v>
      </c>
      <c r="D78" s="112">
        <v>0</v>
      </c>
      <c r="E78" s="119">
        <v>30</v>
      </c>
      <c r="F78" s="71"/>
      <c r="G78" s="71"/>
    </row>
    <row r="79" spans="1:7" s="72" customFormat="1" ht="36">
      <c r="A79" s="80">
        <v>4</v>
      </c>
      <c r="B79" s="120" t="s">
        <v>239</v>
      </c>
      <c r="C79" s="118" t="s">
        <v>10</v>
      </c>
      <c r="D79" s="112">
        <v>0</v>
      </c>
      <c r="E79" s="119">
        <v>340</v>
      </c>
      <c r="F79" s="71"/>
      <c r="G79" s="71"/>
    </row>
    <row r="80" spans="1:7" s="72" customFormat="1" ht="18">
      <c r="A80" s="80">
        <v>5</v>
      </c>
      <c r="B80" s="120" t="s">
        <v>105</v>
      </c>
      <c r="C80" s="118" t="s">
        <v>10</v>
      </c>
      <c r="D80" s="112">
        <v>0</v>
      </c>
      <c r="E80" s="119">
        <v>780</v>
      </c>
      <c r="F80" s="71"/>
      <c r="G80" s="71"/>
    </row>
    <row r="81" spans="1:7" s="72" customFormat="1" ht="18">
      <c r="A81" s="80">
        <v>6</v>
      </c>
      <c r="B81" s="120" t="s">
        <v>243</v>
      </c>
      <c r="C81" s="118" t="s">
        <v>107</v>
      </c>
      <c r="D81" s="112">
        <v>0</v>
      </c>
      <c r="E81" s="119">
        <v>1</v>
      </c>
      <c r="F81" s="71"/>
      <c r="G81" s="71"/>
    </row>
    <row r="82" spans="1:7" s="72" customFormat="1" ht="18">
      <c r="A82" s="80">
        <v>7</v>
      </c>
      <c r="B82" s="120" t="s">
        <v>106</v>
      </c>
      <c r="C82" s="118" t="s">
        <v>107</v>
      </c>
      <c r="D82" s="112">
        <v>0</v>
      </c>
      <c r="E82" s="119">
        <v>1</v>
      </c>
      <c r="F82" s="71"/>
      <c r="G82" s="71"/>
    </row>
    <row r="83" spans="1:7" s="72" customFormat="1" ht="18">
      <c r="A83" s="80">
        <v>8</v>
      </c>
      <c r="B83" s="120" t="s">
        <v>149</v>
      </c>
      <c r="C83" s="118" t="s">
        <v>104</v>
      </c>
      <c r="D83" s="112">
        <v>0</v>
      </c>
      <c r="E83" s="119">
        <v>74</v>
      </c>
      <c r="F83" s="71"/>
      <c r="G83" s="71"/>
    </row>
    <row r="84" spans="1:7" s="72" customFormat="1" ht="18">
      <c r="A84" s="80">
        <v>9</v>
      </c>
      <c r="B84" s="120" t="s">
        <v>150</v>
      </c>
      <c r="C84" s="118" t="s">
        <v>104</v>
      </c>
      <c r="D84" s="112">
        <v>0</v>
      </c>
      <c r="E84" s="119">
        <v>23</v>
      </c>
      <c r="F84" s="71"/>
      <c r="G84" s="71"/>
    </row>
    <row r="85" spans="1:7" s="72" customFormat="1" ht="18">
      <c r="A85" s="80">
        <v>10</v>
      </c>
      <c r="B85" s="120" t="s">
        <v>151</v>
      </c>
      <c r="C85" s="118" t="s">
        <v>104</v>
      </c>
      <c r="D85" s="112">
        <v>0</v>
      </c>
      <c r="E85" s="119">
        <v>138</v>
      </c>
      <c r="F85" s="71"/>
      <c r="G85" s="71"/>
    </row>
    <row r="86" spans="1:7" s="72" customFormat="1" ht="18">
      <c r="A86" s="80">
        <v>11</v>
      </c>
      <c r="B86" s="120" t="s">
        <v>152</v>
      </c>
      <c r="C86" s="118" t="s">
        <v>104</v>
      </c>
      <c r="D86" s="112">
        <v>0</v>
      </c>
      <c r="E86" s="119">
        <v>4</v>
      </c>
      <c r="F86" s="71"/>
      <c r="G86" s="71"/>
    </row>
    <row r="87" spans="1:7" s="72" customFormat="1" ht="18">
      <c r="A87" s="80">
        <v>12</v>
      </c>
      <c r="B87" s="120" t="s">
        <v>108</v>
      </c>
      <c r="C87" s="118" t="s">
        <v>34</v>
      </c>
      <c r="D87" s="112">
        <v>0</v>
      </c>
      <c r="E87" s="119">
        <v>2</v>
      </c>
      <c r="F87" s="71"/>
      <c r="G87" s="71"/>
    </row>
    <row r="88" spans="1:7" s="72" customFormat="1" ht="18">
      <c r="A88" s="80">
        <v>13</v>
      </c>
      <c r="B88" s="120" t="s">
        <v>109</v>
      </c>
      <c r="C88" s="118" t="s">
        <v>110</v>
      </c>
      <c r="D88" s="112">
        <v>0</v>
      </c>
      <c r="E88" s="119">
        <v>1</v>
      </c>
      <c r="F88" s="71"/>
      <c r="G88" s="71"/>
    </row>
    <row r="89" spans="1:7" s="72" customFormat="1" ht="18">
      <c r="A89" s="80">
        <v>14</v>
      </c>
      <c r="B89" s="120" t="s">
        <v>244</v>
      </c>
      <c r="C89" s="118" t="s">
        <v>107</v>
      </c>
      <c r="D89" s="112">
        <v>0</v>
      </c>
      <c r="E89" s="119">
        <v>1</v>
      </c>
      <c r="F89" s="71"/>
      <c r="G89" s="71"/>
    </row>
    <row r="90" spans="1:7" s="72" customFormat="1" ht="18">
      <c r="A90" s="80">
        <v>15</v>
      </c>
      <c r="B90" s="120" t="s">
        <v>182</v>
      </c>
      <c r="C90" s="118" t="s">
        <v>34</v>
      </c>
      <c r="D90" s="112">
        <v>0</v>
      </c>
      <c r="E90" s="119">
        <v>56</v>
      </c>
      <c r="F90" s="71"/>
      <c r="G90" s="71"/>
    </row>
    <row r="91" spans="1:7" s="72" customFormat="1" ht="18">
      <c r="A91" s="80">
        <v>16</v>
      </c>
      <c r="B91" s="120" t="s">
        <v>153</v>
      </c>
      <c r="C91" s="118" t="s">
        <v>104</v>
      </c>
      <c r="D91" s="112">
        <v>0</v>
      </c>
      <c r="E91" s="119">
        <v>61</v>
      </c>
      <c r="F91" s="71"/>
      <c r="G91" s="71"/>
    </row>
    <row r="92" spans="1:7" s="72" customFormat="1" ht="18">
      <c r="A92" s="80">
        <v>17</v>
      </c>
      <c r="B92" s="120" t="s">
        <v>111</v>
      </c>
      <c r="C92" s="118" t="s">
        <v>34</v>
      </c>
      <c r="D92" s="112">
        <v>0</v>
      </c>
      <c r="E92" s="119">
        <v>140</v>
      </c>
      <c r="F92" s="71"/>
      <c r="G92" s="71"/>
    </row>
    <row r="93" spans="1:7" s="72" customFormat="1" ht="18">
      <c r="A93" s="80">
        <v>18</v>
      </c>
      <c r="B93" s="120" t="s">
        <v>112</v>
      </c>
      <c r="C93" s="118" t="s">
        <v>103</v>
      </c>
      <c r="D93" s="112">
        <v>0</v>
      </c>
      <c r="E93" s="119">
        <v>30</v>
      </c>
      <c r="F93" s="71"/>
      <c r="G93" s="71"/>
    </row>
    <row r="94" spans="1:7" s="72" customFormat="1" ht="18">
      <c r="A94" s="80">
        <v>19</v>
      </c>
      <c r="B94" s="120" t="s">
        <v>245</v>
      </c>
      <c r="C94" s="118" t="s">
        <v>103</v>
      </c>
      <c r="D94" s="112">
        <v>0</v>
      </c>
      <c r="E94" s="119">
        <v>125</v>
      </c>
      <c r="F94" s="71"/>
      <c r="G94" s="71"/>
    </row>
    <row r="95" spans="1:7" s="72" customFormat="1" ht="18">
      <c r="A95" s="80">
        <v>20</v>
      </c>
      <c r="B95" s="120" t="s">
        <v>246</v>
      </c>
      <c r="C95" s="118" t="s">
        <v>104</v>
      </c>
      <c r="D95" s="112">
        <v>0</v>
      </c>
      <c r="E95" s="119">
        <v>30</v>
      </c>
      <c r="F95" s="71"/>
      <c r="G95" s="71"/>
    </row>
    <row r="96" spans="1:7" s="72" customFormat="1" ht="36">
      <c r="A96" s="80">
        <v>21</v>
      </c>
      <c r="B96" s="120" t="s">
        <v>345</v>
      </c>
      <c r="C96" s="118" t="s">
        <v>34</v>
      </c>
      <c r="D96" s="112">
        <v>0</v>
      </c>
      <c r="E96" s="119">
        <v>29.6</v>
      </c>
      <c r="F96" s="71"/>
      <c r="G96" s="71"/>
    </row>
    <row r="97" spans="1:7" s="72" customFormat="1" ht="36">
      <c r="A97" s="80">
        <v>22</v>
      </c>
      <c r="B97" s="120" t="s">
        <v>346</v>
      </c>
      <c r="C97" s="118" t="s">
        <v>34</v>
      </c>
      <c r="D97" s="112">
        <v>0</v>
      </c>
      <c r="E97" s="119">
        <v>62</v>
      </c>
      <c r="F97" s="71"/>
      <c r="G97" s="71"/>
    </row>
    <row r="98" spans="1:7" s="72" customFormat="1" ht="18">
      <c r="A98" s="80">
        <v>23</v>
      </c>
      <c r="B98" s="120" t="s">
        <v>113</v>
      </c>
      <c r="C98" s="118" t="s">
        <v>110</v>
      </c>
      <c r="D98" s="112">
        <v>0</v>
      </c>
      <c r="E98" s="119">
        <v>1</v>
      </c>
      <c r="F98" s="71"/>
      <c r="G98" s="71"/>
    </row>
    <row r="99" spans="1:7" s="72" customFormat="1" ht="36">
      <c r="A99" s="80">
        <v>24</v>
      </c>
      <c r="B99" s="120" t="s">
        <v>331</v>
      </c>
      <c r="C99" s="118" t="s">
        <v>34</v>
      </c>
      <c r="D99" s="112">
        <v>0</v>
      </c>
      <c r="E99" s="119">
        <v>430</v>
      </c>
      <c r="F99" s="71"/>
      <c r="G99" s="71"/>
    </row>
    <row r="100" spans="1:7" s="72" customFormat="1" ht="34.5">
      <c r="A100" s="80">
        <v>25</v>
      </c>
      <c r="B100" s="117" t="s">
        <v>347</v>
      </c>
      <c r="C100" s="118" t="s">
        <v>34</v>
      </c>
      <c r="D100" s="112">
        <v>0</v>
      </c>
      <c r="E100" s="119">
        <v>58</v>
      </c>
      <c r="F100" s="71"/>
      <c r="G100" s="71"/>
    </row>
    <row r="101" spans="1:7" s="72" customFormat="1" ht="36">
      <c r="A101" s="80">
        <v>26</v>
      </c>
      <c r="B101" s="120" t="s">
        <v>183</v>
      </c>
      <c r="C101" s="118" t="s">
        <v>34</v>
      </c>
      <c r="D101" s="112">
        <v>0</v>
      </c>
      <c r="E101" s="119">
        <v>17</v>
      </c>
      <c r="F101" s="71"/>
      <c r="G101" s="71"/>
    </row>
    <row r="102" spans="1:7" s="72" customFormat="1" ht="36">
      <c r="A102" s="80">
        <v>27</v>
      </c>
      <c r="B102" s="120" t="s">
        <v>247</v>
      </c>
      <c r="C102" s="118" t="s">
        <v>34</v>
      </c>
      <c r="D102" s="112">
        <v>0</v>
      </c>
      <c r="E102" s="119">
        <v>160</v>
      </c>
      <c r="F102" s="71"/>
      <c r="G102" s="71"/>
    </row>
    <row r="103" spans="1:7" s="72" customFormat="1" ht="18">
      <c r="A103" s="80">
        <v>28</v>
      </c>
      <c r="B103" s="120" t="s">
        <v>114</v>
      </c>
      <c r="C103" s="118" t="s">
        <v>107</v>
      </c>
      <c r="D103" s="112">
        <v>0</v>
      </c>
      <c r="E103" s="119">
        <v>20</v>
      </c>
      <c r="F103" s="71"/>
      <c r="G103" s="71"/>
    </row>
    <row r="104" spans="1:7" s="72" customFormat="1" ht="18">
      <c r="A104" s="80">
        <v>29</v>
      </c>
      <c r="B104" s="120" t="s">
        <v>154</v>
      </c>
      <c r="C104" s="118" t="s">
        <v>104</v>
      </c>
      <c r="D104" s="112">
        <v>0</v>
      </c>
      <c r="E104" s="119">
        <v>200</v>
      </c>
      <c r="F104" s="71"/>
      <c r="G104" s="71"/>
    </row>
    <row r="105" spans="1:7" s="72" customFormat="1" ht="18">
      <c r="A105" s="80">
        <v>30</v>
      </c>
      <c r="B105" s="120" t="s">
        <v>115</v>
      </c>
      <c r="C105" s="118" t="s">
        <v>34</v>
      </c>
      <c r="D105" s="112">
        <v>0</v>
      </c>
      <c r="E105" s="119">
        <v>298</v>
      </c>
      <c r="F105" s="71"/>
      <c r="G105" s="71"/>
    </row>
    <row r="106" spans="1:7" s="72" customFormat="1" ht="18">
      <c r="A106" s="80">
        <v>31</v>
      </c>
      <c r="B106" s="120" t="s">
        <v>348</v>
      </c>
      <c r="C106" s="118" t="s">
        <v>104</v>
      </c>
      <c r="D106" s="112">
        <v>0</v>
      </c>
      <c r="E106" s="119">
        <v>1700</v>
      </c>
      <c r="F106" s="71"/>
      <c r="G106" s="71"/>
    </row>
    <row r="107" spans="1:7" s="72" customFormat="1" ht="18">
      <c r="A107" s="80">
        <v>32</v>
      </c>
      <c r="B107" s="120" t="s">
        <v>349</v>
      </c>
      <c r="C107" s="118" t="s">
        <v>104</v>
      </c>
      <c r="D107" s="112">
        <v>0</v>
      </c>
      <c r="E107" s="119">
        <v>5440</v>
      </c>
      <c r="F107" s="71"/>
      <c r="G107" s="71"/>
    </row>
    <row r="108" spans="1:7" s="72" customFormat="1" ht="18">
      <c r="A108" s="80">
        <v>33</v>
      </c>
      <c r="B108" s="120" t="s">
        <v>184</v>
      </c>
      <c r="C108" s="118" t="s">
        <v>104</v>
      </c>
      <c r="D108" s="112">
        <v>0</v>
      </c>
      <c r="E108" s="119">
        <v>5</v>
      </c>
      <c r="F108" s="71"/>
      <c r="G108" s="71"/>
    </row>
    <row r="109" spans="1:7" s="72" customFormat="1" ht="18">
      <c r="A109" s="80">
        <v>34</v>
      </c>
      <c r="B109" s="120" t="s">
        <v>155</v>
      </c>
      <c r="C109" s="118" t="s">
        <v>104</v>
      </c>
      <c r="D109" s="112">
        <v>0</v>
      </c>
      <c r="E109" s="119">
        <v>34</v>
      </c>
      <c r="F109" s="71"/>
      <c r="G109" s="71"/>
    </row>
    <row r="110" spans="1:7" s="72" customFormat="1" ht="18">
      <c r="A110" s="80">
        <v>35</v>
      </c>
      <c r="B110" s="120" t="s">
        <v>156</v>
      </c>
      <c r="C110" s="118" t="s">
        <v>104</v>
      </c>
      <c r="D110" s="112">
        <v>0</v>
      </c>
      <c r="E110" s="119">
        <v>35</v>
      </c>
      <c r="F110" s="71"/>
      <c r="G110" s="71"/>
    </row>
    <row r="111" spans="1:7" s="72" customFormat="1" ht="18">
      <c r="A111" s="80">
        <v>36</v>
      </c>
      <c r="B111" s="120" t="s">
        <v>157</v>
      </c>
      <c r="C111" s="118" t="s">
        <v>104</v>
      </c>
      <c r="D111" s="112">
        <v>0</v>
      </c>
      <c r="E111" s="119">
        <v>24</v>
      </c>
      <c r="F111" s="71"/>
      <c r="G111" s="71"/>
    </row>
    <row r="112" spans="1:7" s="72" customFormat="1" ht="18">
      <c r="A112" s="80">
        <v>37</v>
      </c>
      <c r="B112" s="120" t="s">
        <v>248</v>
      </c>
      <c r="C112" s="118" t="s">
        <v>104</v>
      </c>
      <c r="D112" s="112">
        <v>0</v>
      </c>
      <c r="E112" s="119">
        <v>4</v>
      </c>
      <c r="F112" s="71"/>
      <c r="G112" s="71"/>
    </row>
    <row r="113" spans="1:7" s="72" customFormat="1" ht="18">
      <c r="A113" s="80">
        <v>38</v>
      </c>
      <c r="B113" s="120" t="s">
        <v>158</v>
      </c>
      <c r="C113" s="118" t="s">
        <v>104</v>
      </c>
      <c r="D113" s="112">
        <v>0</v>
      </c>
      <c r="E113" s="119">
        <v>160</v>
      </c>
      <c r="F113" s="71"/>
      <c r="G113" s="71"/>
    </row>
    <row r="114" spans="1:7" s="72" customFormat="1" ht="18">
      <c r="A114" s="80">
        <v>39</v>
      </c>
      <c r="B114" s="120" t="s">
        <v>225</v>
      </c>
      <c r="C114" s="118" t="s">
        <v>206</v>
      </c>
      <c r="D114" s="112">
        <v>0</v>
      </c>
      <c r="E114" s="119">
        <v>50</v>
      </c>
      <c r="F114" s="71"/>
      <c r="G114" s="71"/>
    </row>
    <row r="115" spans="1:7" s="72" customFormat="1" ht="18">
      <c r="A115" s="80">
        <v>40</v>
      </c>
      <c r="B115" s="120" t="s">
        <v>226</v>
      </c>
      <c r="C115" s="118" t="s">
        <v>103</v>
      </c>
      <c r="D115" s="112">
        <v>0</v>
      </c>
      <c r="E115" s="119">
        <v>2</v>
      </c>
      <c r="F115" s="71"/>
      <c r="G115" s="71"/>
    </row>
    <row r="116" spans="1:7" s="72" customFormat="1" ht="18">
      <c r="A116" s="80">
        <v>41</v>
      </c>
      <c r="B116" s="120" t="s">
        <v>159</v>
      </c>
      <c r="C116" s="118" t="s">
        <v>34</v>
      </c>
      <c r="D116" s="112">
        <v>0</v>
      </c>
      <c r="E116" s="119">
        <v>240</v>
      </c>
      <c r="F116" s="71"/>
      <c r="G116" s="71"/>
    </row>
    <row r="117" spans="1:7" s="72" customFormat="1" ht="36">
      <c r="A117" s="80">
        <v>42</v>
      </c>
      <c r="B117" s="120" t="s">
        <v>350</v>
      </c>
      <c r="C117" s="118" t="s">
        <v>34</v>
      </c>
      <c r="D117" s="112">
        <v>0</v>
      </c>
      <c r="E117" s="119">
        <v>200</v>
      </c>
      <c r="F117" s="71"/>
      <c r="G117" s="71"/>
    </row>
    <row r="118" spans="1:7" s="72" customFormat="1" ht="36">
      <c r="A118" s="80">
        <v>43</v>
      </c>
      <c r="B118" s="120" t="s">
        <v>160</v>
      </c>
      <c r="C118" s="118" t="s">
        <v>34</v>
      </c>
      <c r="D118" s="112">
        <v>0</v>
      </c>
      <c r="E118" s="119">
        <v>6</v>
      </c>
      <c r="F118" s="71"/>
      <c r="G118" s="71"/>
    </row>
    <row r="119" spans="1:7" s="72" customFormat="1" ht="36">
      <c r="A119" s="80">
        <v>44</v>
      </c>
      <c r="B119" s="120" t="s">
        <v>160</v>
      </c>
      <c r="C119" s="118" t="s">
        <v>34</v>
      </c>
      <c r="D119" s="112">
        <v>0</v>
      </c>
      <c r="E119" s="119">
        <v>16</v>
      </c>
      <c r="F119" s="71"/>
      <c r="G119" s="71"/>
    </row>
    <row r="120" spans="1:7" s="72" customFormat="1" ht="36">
      <c r="A120" s="80">
        <v>45</v>
      </c>
      <c r="B120" s="120" t="s">
        <v>160</v>
      </c>
      <c r="C120" s="118" t="s">
        <v>34</v>
      </c>
      <c r="D120" s="112">
        <v>0</v>
      </c>
      <c r="E120" s="119">
        <v>2</v>
      </c>
      <c r="F120" s="71"/>
      <c r="G120" s="71"/>
    </row>
    <row r="121" spans="1:7" s="72" customFormat="1" ht="18">
      <c r="A121" s="80">
        <v>46</v>
      </c>
      <c r="B121" s="120" t="s">
        <v>351</v>
      </c>
      <c r="C121" s="118" t="s">
        <v>103</v>
      </c>
      <c r="D121" s="112">
        <v>0</v>
      </c>
      <c r="E121" s="119">
        <v>190</v>
      </c>
      <c r="F121" s="71"/>
      <c r="G121" s="71"/>
    </row>
    <row r="122" spans="1:7" s="72" customFormat="1" ht="18">
      <c r="A122" s="80">
        <v>47</v>
      </c>
      <c r="B122" s="120" t="s">
        <v>249</v>
      </c>
      <c r="C122" s="118" t="s">
        <v>110</v>
      </c>
      <c r="D122" s="112">
        <v>0</v>
      </c>
      <c r="E122" s="119">
        <v>2</v>
      </c>
      <c r="F122" s="71"/>
      <c r="G122" s="71"/>
    </row>
    <row r="123" spans="1:7" s="72" customFormat="1" ht="36">
      <c r="A123" s="80">
        <v>48</v>
      </c>
      <c r="B123" s="120" t="s">
        <v>320</v>
      </c>
      <c r="C123" s="118" t="s">
        <v>34</v>
      </c>
      <c r="D123" s="112">
        <v>0</v>
      </c>
      <c r="E123" s="119">
        <v>76</v>
      </c>
      <c r="F123" s="71"/>
      <c r="G123" s="71"/>
    </row>
    <row r="124" spans="1:7" s="72" customFormat="1" ht="36">
      <c r="A124" s="80">
        <v>49</v>
      </c>
      <c r="B124" s="120" t="s">
        <v>320</v>
      </c>
      <c r="C124" s="118" t="s">
        <v>34</v>
      </c>
      <c r="D124" s="112">
        <v>0</v>
      </c>
      <c r="E124" s="119">
        <v>200</v>
      </c>
      <c r="F124" s="71"/>
      <c r="G124" s="71"/>
    </row>
    <row r="125" spans="1:7" s="72" customFormat="1" ht="18">
      <c r="A125" s="80">
        <v>50</v>
      </c>
      <c r="B125" s="117" t="s">
        <v>185</v>
      </c>
      <c r="C125" s="118" t="s">
        <v>34</v>
      </c>
      <c r="D125" s="112">
        <v>0</v>
      </c>
      <c r="E125" s="119">
        <v>50</v>
      </c>
      <c r="F125" s="71"/>
      <c r="G125" s="71"/>
    </row>
    <row r="126" spans="1:7" s="72" customFormat="1" ht="18">
      <c r="A126" s="80">
        <v>51</v>
      </c>
      <c r="B126" s="120" t="s">
        <v>352</v>
      </c>
      <c r="C126" s="118" t="s">
        <v>34</v>
      </c>
      <c r="D126" s="112">
        <v>0</v>
      </c>
      <c r="E126" s="119">
        <v>40</v>
      </c>
      <c r="F126" s="71"/>
      <c r="G126" s="71"/>
    </row>
    <row r="127" spans="1:7" s="72" customFormat="1" ht="18">
      <c r="A127" s="80">
        <v>52</v>
      </c>
      <c r="B127" s="120" t="s">
        <v>186</v>
      </c>
      <c r="C127" s="118" t="s">
        <v>34</v>
      </c>
      <c r="D127" s="112">
        <v>0</v>
      </c>
      <c r="E127" s="119">
        <v>192</v>
      </c>
      <c r="F127" s="71"/>
      <c r="G127" s="71"/>
    </row>
    <row r="128" spans="1:7" s="72" customFormat="1" ht="18">
      <c r="A128" s="80">
        <v>53</v>
      </c>
      <c r="B128" s="120" t="s">
        <v>353</v>
      </c>
      <c r="C128" s="118" t="s">
        <v>34</v>
      </c>
      <c r="D128" s="112">
        <v>0</v>
      </c>
      <c r="E128" s="119">
        <v>18</v>
      </c>
      <c r="F128" s="71"/>
      <c r="G128" s="71"/>
    </row>
    <row r="129" spans="1:7" s="72" customFormat="1" ht="18">
      <c r="A129" s="80">
        <v>54</v>
      </c>
      <c r="B129" s="120" t="s">
        <v>116</v>
      </c>
      <c r="C129" s="118" t="s">
        <v>107</v>
      </c>
      <c r="D129" s="112">
        <v>0</v>
      </c>
      <c r="E129" s="119">
        <v>25</v>
      </c>
      <c r="F129" s="71"/>
      <c r="G129" s="71"/>
    </row>
    <row r="130" spans="1:7" s="72" customFormat="1" ht="18">
      <c r="A130" s="80">
        <v>55</v>
      </c>
      <c r="B130" s="120" t="s">
        <v>187</v>
      </c>
      <c r="C130" s="118" t="s">
        <v>104</v>
      </c>
      <c r="D130" s="112">
        <v>0</v>
      </c>
      <c r="E130" s="119">
        <v>40</v>
      </c>
      <c r="F130" s="71"/>
      <c r="G130" s="71"/>
    </row>
    <row r="131" spans="1:7" s="72" customFormat="1" ht="18">
      <c r="A131" s="80">
        <v>56</v>
      </c>
      <c r="B131" s="120" t="s">
        <v>188</v>
      </c>
      <c r="C131" s="118" t="s">
        <v>104</v>
      </c>
      <c r="D131" s="112">
        <v>0</v>
      </c>
      <c r="E131" s="119">
        <v>30</v>
      </c>
      <c r="F131" s="71"/>
      <c r="G131" s="71"/>
    </row>
    <row r="132" spans="1:7" s="72" customFormat="1" ht="18">
      <c r="A132" s="80">
        <v>57</v>
      </c>
      <c r="B132" s="120" t="s">
        <v>189</v>
      </c>
      <c r="C132" s="118" t="s">
        <v>104</v>
      </c>
      <c r="D132" s="112">
        <v>0</v>
      </c>
      <c r="E132" s="119">
        <v>40</v>
      </c>
      <c r="F132" s="71"/>
      <c r="G132" s="71"/>
    </row>
    <row r="133" spans="1:7" s="72" customFormat="1" ht="18">
      <c r="A133" s="80">
        <v>58</v>
      </c>
      <c r="B133" s="120" t="s">
        <v>117</v>
      </c>
      <c r="C133" s="118" t="s">
        <v>104</v>
      </c>
      <c r="D133" s="112">
        <v>0</v>
      </c>
      <c r="E133" s="119">
        <v>30</v>
      </c>
      <c r="F133" s="71"/>
      <c r="G133" s="71"/>
    </row>
    <row r="134" spans="1:7" s="72" customFormat="1" ht="18">
      <c r="A134" s="80">
        <v>59</v>
      </c>
      <c r="B134" s="120" t="s">
        <v>190</v>
      </c>
      <c r="C134" s="118" t="s">
        <v>104</v>
      </c>
      <c r="D134" s="112">
        <v>0</v>
      </c>
      <c r="E134" s="119">
        <v>40</v>
      </c>
      <c r="F134" s="71"/>
      <c r="G134" s="71"/>
    </row>
    <row r="135" spans="1:7" s="72" customFormat="1" ht="18">
      <c r="A135" s="80">
        <v>60</v>
      </c>
      <c r="B135" s="120" t="s">
        <v>161</v>
      </c>
      <c r="C135" s="118" t="s">
        <v>104</v>
      </c>
      <c r="D135" s="112">
        <v>0</v>
      </c>
      <c r="E135" s="119">
        <v>600</v>
      </c>
      <c r="F135" s="71"/>
      <c r="G135" s="71"/>
    </row>
    <row r="136" spans="1:7" s="72" customFormat="1" ht="18">
      <c r="A136" s="80">
        <v>61</v>
      </c>
      <c r="B136" s="120" t="s">
        <v>162</v>
      </c>
      <c r="C136" s="118" t="s">
        <v>104</v>
      </c>
      <c r="D136" s="112">
        <v>0</v>
      </c>
      <c r="E136" s="119">
        <v>150</v>
      </c>
      <c r="F136" s="71"/>
      <c r="G136" s="71"/>
    </row>
    <row r="137" spans="1:7" s="72" customFormat="1" ht="18">
      <c r="A137" s="80">
        <v>62</v>
      </c>
      <c r="B137" s="120" t="s">
        <v>162</v>
      </c>
      <c r="C137" s="118" t="s">
        <v>104</v>
      </c>
      <c r="D137" s="112">
        <v>0</v>
      </c>
      <c r="E137" s="119">
        <v>250</v>
      </c>
      <c r="F137" s="71"/>
      <c r="G137" s="71"/>
    </row>
    <row r="138" spans="1:7" s="72" customFormat="1" ht="18">
      <c r="A138" s="80">
        <v>63</v>
      </c>
      <c r="B138" s="120" t="s">
        <v>163</v>
      </c>
      <c r="C138" s="118" t="s">
        <v>103</v>
      </c>
      <c r="D138" s="112">
        <v>0</v>
      </c>
      <c r="E138" s="119">
        <v>5</v>
      </c>
      <c r="F138" s="71"/>
      <c r="G138" s="71"/>
    </row>
    <row r="139" spans="1:7" s="72" customFormat="1" ht="18">
      <c r="A139" s="80">
        <v>64</v>
      </c>
      <c r="B139" s="120" t="s">
        <v>164</v>
      </c>
      <c r="C139" s="118" t="s">
        <v>103</v>
      </c>
      <c r="D139" s="112">
        <v>0</v>
      </c>
      <c r="E139" s="119">
        <v>17</v>
      </c>
      <c r="F139" s="71"/>
      <c r="G139" s="71"/>
    </row>
    <row r="140" spans="1:7" s="72" customFormat="1" ht="18">
      <c r="A140" s="80">
        <v>65</v>
      </c>
      <c r="B140" s="120" t="s">
        <v>165</v>
      </c>
      <c r="C140" s="118" t="s">
        <v>103</v>
      </c>
      <c r="D140" s="112">
        <v>0</v>
      </c>
      <c r="E140" s="119">
        <v>17</v>
      </c>
      <c r="F140" s="71"/>
      <c r="G140" s="71"/>
    </row>
    <row r="141" spans="1:7" s="72" customFormat="1" ht="18">
      <c r="A141" s="80">
        <v>66</v>
      </c>
      <c r="B141" s="120" t="s">
        <v>166</v>
      </c>
      <c r="C141" s="118" t="s">
        <v>103</v>
      </c>
      <c r="D141" s="112">
        <v>0</v>
      </c>
      <c r="E141" s="119">
        <v>17</v>
      </c>
      <c r="F141" s="71"/>
      <c r="G141" s="71"/>
    </row>
    <row r="142" spans="1:7" s="72" customFormat="1" ht="18">
      <c r="A142" s="80">
        <v>67</v>
      </c>
      <c r="B142" s="120" t="s">
        <v>167</v>
      </c>
      <c r="C142" s="118" t="s">
        <v>34</v>
      </c>
      <c r="D142" s="112">
        <v>0</v>
      </c>
      <c r="E142" s="119">
        <v>417</v>
      </c>
      <c r="F142" s="71"/>
      <c r="G142" s="71"/>
    </row>
    <row r="143" spans="1:7" s="72" customFormat="1" ht="18">
      <c r="A143" s="80">
        <v>68</v>
      </c>
      <c r="B143" s="120" t="s">
        <v>167</v>
      </c>
      <c r="C143" s="118" t="s">
        <v>34</v>
      </c>
      <c r="D143" s="112">
        <v>0</v>
      </c>
      <c r="E143" s="119">
        <v>500</v>
      </c>
      <c r="F143" s="71"/>
      <c r="G143" s="71"/>
    </row>
    <row r="144" spans="1:7" s="72" customFormat="1" ht="36">
      <c r="A144" s="80">
        <v>69</v>
      </c>
      <c r="B144" s="120" t="s">
        <v>354</v>
      </c>
      <c r="C144" s="118" t="s">
        <v>34</v>
      </c>
      <c r="D144" s="112">
        <v>0</v>
      </c>
      <c r="E144" s="119">
        <v>146</v>
      </c>
      <c r="F144" s="71"/>
      <c r="G144" s="71"/>
    </row>
    <row r="145" spans="1:7" s="72" customFormat="1" ht="18">
      <c r="A145" s="80">
        <v>70</v>
      </c>
      <c r="B145" s="120" t="s">
        <v>321</v>
      </c>
      <c r="C145" s="118" t="s">
        <v>34</v>
      </c>
      <c r="D145" s="112">
        <v>0</v>
      </c>
      <c r="E145" s="119">
        <v>5150</v>
      </c>
      <c r="F145" s="71"/>
      <c r="G145" s="71"/>
    </row>
    <row r="146" spans="1:7" s="72" customFormat="1" ht="18">
      <c r="A146" s="80">
        <v>71</v>
      </c>
      <c r="B146" s="120" t="s">
        <v>118</v>
      </c>
      <c r="C146" s="118" t="s">
        <v>34</v>
      </c>
      <c r="D146" s="112">
        <v>0</v>
      </c>
      <c r="E146" s="119">
        <v>1</v>
      </c>
      <c r="F146" s="71"/>
      <c r="G146" s="71"/>
    </row>
    <row r="147" spans="1:7" s="72" customFormat="1" ht="18">
      <c r="A147" s="80">
        <v>72</v>
      </c>
      <c r="B147" s="120" t="s">
        <v>119</v>
      </c>
      <c r="C147" s="118" t="s">
        <v>110</v>
      </c>
      <c r="D147" s="112">
        <v>0</v>
      </c>
      <c r="E147" s="119">
        <v>2</v>
      </c>
      <c r="F147" s="71"/>
      <c r="G147" s="71"/>
    </row>
    <row r="148" spans="1:7" s="72" customFormat="1" ht="18">
      <c r="A148" s="80">
        <v>73</v>
      </c>
      <c r="B148" s="120" t="s">
        <v>355</v>
      </c>
      <c r="C148" s="118" t="s">
        <v>104</v>
      </c>
      <c r="D148" s="112">
        <v>0</v>
      </c>
      <c r="E148" s="119">
        <v>9</v>
      </c>
      <c r="F148" s="71"/>
      <c r="G148" s="71"/>
    </row>
    <row r="149" spans="1:7" s="72" customFormat="1" ht="18">
      <c r="A149" s="80">
        <v>74</v>
      </c>
      <c r="B149" s="120" t="s">
        <v>356</v>
      </c>
      <c r="C149" s="118" t="s">
        <v>104</v>
      </c>
      <c r="D149" s="112">
        <v>0</v>
      </c>
      <c r="E149" s="119">
        <v>1</v>
      </c>
      <c r="F149" s="71"/>
      <c r="G149" s="71"/>
    </row>
    <row r="150" spans="1:7" s="72" customFormat="1" ht="18">
      <c r="A150" s="80">
        <v>75</v>
      </c>
      <c r="B150" s="120" t="s">
        <v>357</v>
      </c>
      <c r="C150" s="118" t="s">
        <v>104</v>
      </c>
      <c r="D150" s="112">
        <v>0</v>
      </c>
      <c r="E150" s="119">
        <v>31</v>
      </c>
      <c r="F150" s="71"/>
      <c r="G150" s="71"/>
    </row>
    <row r="151" spans="1:7" s="72" customFormat="1" ht="18">
      <c r="A151" s="80">
        <v>76</v>
      </c>
      <c r="B151" s="120" t="s">
        <v>191</v>
      </c>
      <c r="C151" s="118" t="s">
        <v>104</v>
      </c>
      <c r="D151" s="112">
        <v>0</v>
      </c>
      <c r="E151" s="119">
        <v>480</v>
      </c>
      <c r="F151" s="71"/>
      <c r="G151" s="71"/>
    </row>
    <row r="152" spans="1:7" s="72" customFormat="1" ht="18">
      <c r="A152" s="80">
        <v>77</v>
      </c>
      <c r="B152" s="120" t="s">
        <v>192</v>
      </c>
      <c r="C152" s="118" t="s">
        <v>104</v>
      </c>
      <c r="D152" s="112">
        <v>0</v>
      </c>
      <c r="E152" s="119">
        <v>300</v>
      </c>
      <c r="F152" s="71"/>
      <c r="G152" s="71"/>
    </row>
    <row r="153" spans="1:7" s="72" customFormat="1" ht="18">
      <c r="A153" s="80">
        <v>78</v>
      </c>
      <c r="B153" s="120" t="s">
        <v>250</v>
      </c>
      <c r="C153" s="118" t="s">
        <v>104</v>
      </c>
      <c r="D153" s="112">
        <v>0</v>
      </c>
      <c r="E153" s="119">
        <v>10</v>
      </c>
      <c r="F153" s="71"/>
      <c r="G153" s="71"/>
    </row>
    <row r="154" spans="1:7" s="72" customFormat="1" ht="18">
      <c r="A154" s="80">
        <v>79</v>
      </c>
      <c r="B154" s="120" t="s">
        <v>358</v>
      </c>
      <c r="C154" s="118" t="s">
        <v>104</v>
      </c>
      <c r="D154" s="112">
        <v>0</v>
      </c>
      <c r="E154" s="119">
        <v>740</v>
      </c>
      <c r="F154" s="71"/>
      <c r="G154" s="71"/>
    </row>
    <row r="155" spans="1:7" s="72" customFormat="1" ht="18">
      <c r="A155" s="80">
        <v>80</v>
      </c>
      <c r="B155" s="120" t="s">
        <v>359</v>
      </c>
      <c r="C155" s="118" t="s">
        <v>104</v>
      </c>
      <c r="D155" s="112">
        <v>0</v>
      </c>
      <c r="E155" s="119">
        <v>700</v>
      </c>
      <c r="F155" s="71"/>
      <c r="G155" s="71"/>
    </row>
    <row r="156" spans="1:7" s="72" customFormat="1" ht="18">
      <c r="A156" s="80">
        <v>81</v>
      </c>
      <c r="B156" s="120" t="s">
        <v>251</v>
      </c>
      <c r="C156" s="118" t="s">
        <v>104</v>
      </c>
      <c r="D156" s="112">
        <v>0</v>
      </c>
      <c r="E156" s="119">
        <v>2000</v>
      </c>
      <c r="F156" s="71"/>
      <c r="G156" s="71"/>
    </row>
    <row r="157" spans="1:7" s="72" customFormat="1" ht="18">
      <c r="A157" s="80">
        <v>82</v>
      </c>
      <c r="B157" s="120" t="s">
        <v>120</v>
      </c>
      <c r="C157" s="118" t="s">
        <v>104</v>
      </c>
      <c r="D157" s="112">
        <v>0</v>
      </c>
      <c r="E157" s="119">
        <v>30</v>
      </c>
      <c r="F157" s="71"/>
      <c r="G157" s="71"/>
    </row>
    <row r="158" spans="1:7" s="72" customFormat="1" ht="18">
      <c r="A158" s="80">
        <v>83</v>
      </c>
      <c r="B158" s="120" t="s">
        <v>193</v>
      </c>
      <c r="C158" s="118" t="s">
        <v>104</v>
      </c>
      <c r="D158" s="112">
        <v>0</v>
      </c>
      <c r="E158" s="119">
        <v>160</v>
      </c>
      <c r="F158" s="71"/>
      <c r="G158" s="71"/>
    </row>
    <row r="159" spans="1:7" s="72" customFormat="1" ht="18">
      <c r="A159" s="80">
        <v>84</v>
      </c>
      <c r="B159" s="120" t="s">
        <v>194</v>
      </c>
      <c r="C159" s="118" t="s">
        <v>104</v>
      </c>
      <c r="D159" s="112">
        <v>0</v>
      </c>
      <c r="E159" s="119">
        <v>80</v>
      </c>
      <c r="F159" s="71"/>
      <c r="G159" s="71"/>
    </row>
    <row r="160" spans="1:7" s="72" customFormat="1" ht="18">
      <c r="A160" s="80">
        <v>85</v>
      </c>
      <c r="B160" s="120" t="s">
        <v>360</v>
      </c>
      <c r="C160" s="118" t="s">
        <v>104</v>
      </c>
      <c r="D160" s="112">
        <v>0</v>
      </c>
      <c r="E160" s="119">
        <v>410</v>
      </c>
      <c r="F160" s="71"/>
      <c r="G160" s="71"/>
    </row>
    <row r="161" spans="1:7" s="72" customFormat="1" ht="18">
      <c r="A161" s="80">
        <v>86</v>
      </c>
      <c r="B161" s="120" t="s">
        <v>361</v>
      </c>
      <c r="C161" s="118" t="s">
        <v>104</v>
      </c>
      <c r="D161" s="112">
        <v>0</v>
      </c>
      <c r="E161" s="119">
        <v>380</v>
      </c>
      <c r="F161" s="71"/>
      <c r="G161" s="71"/>
    </row>
    <row r="162" spans="1:7" s="72" customFormat="1" ht="18">
      <c r="A162" s="80">
        <v>87</v>
      </c>
      <c r="B162" s="120" t="s">
        <v>362</v>
      </c>
      <c r="C162" s="118" t="s">
        <v>104</v>
      </c>
      <c r="D162" s="112">
        <v>0</v>
      </c>
      <c r="E162" s="119">
        <v>350</v>
      </c>
      <c r="F162" s="71"/>
      <c r="G162" s="71"/>
    </row>
    <row r="163" spans="1:7" s="72" customFormat="1" ht="18">
      <c r="A163" s="80">
        <v>88</v>
      </c>
      <c r="B163" s="120" t="s">
        <v>363</v>
      </c>
      <c r="C163" s="118" t="s">
        <v>104</v>
      </c>
      <c r="D163" s="112">
        <v>0</v>
      </c>
      <c r="E163" s="119">
        <v>140</v>
      </c>
      <c r="F163" s="71"/>
      <c r="G163" s="71"/>
    </row>
    <row r="164" spans="1:7" s="72" customFormat="1" ht="18">
      <c r="A164" s="80">
        <v>89</v>
      </c>
      <c r="B164" s="120" t="s">
        <v>168</v>
      </c>
      <c r="C164" s="118" t="s">
        <v>104</v>
      </c>
      <c r="D164" s="112">
        <v>0</v>
      </c>
      <c r="E164" s="119">
        <v>30</v>
      </c>
      <c r="F164" s="71"/>
      <c r="G164" s="71"/>
    </row>
    <row r="165" spans="1:7" s="72" customFormat="1" ht="18">
      <c r="A165" s="80">
        <v>90</v>
      </c>
      <c r="B165" s="120" t="s">
        <v>168</v>
      </c>
      <c r="C165" s="118" t="s">
        <v>104</v>
      </c>
      <c r="D165" s="112">
        <v>0</v>
      </c>
      <c r="E165" s="119">
        <v>30</v>
      </c>
      <c r="F165" s="71"/>
      <c r="G165" s="71"/>
    </row>
    <row r="166" spans="1:7" s="72" customFormat="1" ht="18">
      <c r="A166" s="80">
        <v>91</v>
      </c>
      <c r="B166" s="120" t="s">
        <v>121</v>
      </c>
      <c r="C166" s="118" t="s">
        <v>104</v>
      </c>
      <c r="D166" s="112">
        <v>0</v>
      </c>
      <c r="E166" s="119">
        <v>160</v>
      </c>
      <c r="F166" s="71"/>
      <c r="G166" s="71"/>
    </row>
    <row r="167" spans="1:7" s="72" customFormat="1" ht="18">
      <c r="A167" s="80">
        <v>92</v>
      </c>
      <c r="B167" s="120" t="s">
        <v>122</v>
      </c>
      <c r="C167" s="118" t="s">
        <v>104</v>
      </c>
      <c r="D167" s="112">
        <v>0</v>
      </c>
      <c r="E167" s="119">
        <v>126</v>
      </c>
      <c r="F167" s="71"/>
      <c r="G167" s="71"/>
    </row>
    <row r="168" spans="1:7" s="72" customFormat="1" ht="18">
      <c r="A168" s="80">
        <v>93</v>
      </c>
      <c r="B168" s="120" t="s">
        <v>122</v>
      </c>
      <c r="C168" s="118" t="s">
        <v>104</v>
      </c>
      <c r="D168" s="112">
        <v>0</v>
      </c>
      <c r="E168" s="119">
        <v>90</v>
      </c>
      <c r="F168" s="71"/>
      <c r="G168" s="71"/>
    </row>
    <row r="169" spans="1:7" s="72" customFormat="1" ht="18">
      <c r="A169" s="80">
        <v>94</v>
      </c>
      <c r="B169" s="120" t="s">
        <v>364</v>
      </c>
      <c r="C169" s="118" t="s">
        <v>104</v>
      </c>
      <c r="D169" s="112">
        <v>0</v>
      </c>
      <c r="E169" s="119">
        <v>1000</v>
      </c>
      <c r="F169" s="71"/>
      <c r="G169" s="71"/>
    </row>
    <row r="170" spans="1:7" s="72" customFormat="1" ht="18">
      <c r="A170" s="80">
        <v>95</v>
      </c>
      <c r="B170" s="120" t="s">
        <v>195</v>
      </c>
      <c r="C170" s="118" t="s">
        <v>104</v>
      </c>
      <c r="D170" s="112">
        <v>0</v>
      </c>
      <c r="E170" s="119">
        <v>500</v>
      </c>
      <c r="F170" s="71"/>
      <c r="G170" s="71"/>
    </row>
    <row r="171" spans="1:7" s="72" customFormat="1" ht="18">
      <c r="A171" s="80">
        <v>96</v>
      </c>
      <c r="B171" s="120" t="s">
        <v>123</v>
      </c>
      <c r="C171" s="118" t="s">
        <v>34</v>
      </c>
      <c r="D171" s="112">
        <v>0</v>
      </c>
      <c r="E171" s="119">
        <v>24</v>
      </c>
      <c r="F171" s="71"/>
      <c r="G171" s="71"/>
    </row>
    <row r="172" spans="1:7" s="72" customFormat="1" ht="18">
      <c r="A172" s="80">
        <v>97</v>
      </c>
      <c r="B172" s="120" t="s">
        <v>123</v>
      </c>
      <c r="C172" s="118" t="s">
        <v>34</v>
      </c>
      <c r="D172" s="112">
        <v>0</v>
      </c>
      <c r="E172" s="119">
        <v>25</v>
      </c>
      <c r="F172" s="71"/>
      <c r="G172" s="71"/>
    </row>
    <row r="173" spans="1:7" s="72" customFormat="1" ht="18">
      <c r="A173" s="80">
        <v>98</v>
      </c>
      <c r="B173" s="120" t="s">
        <v>196</v>
      </c>
      <c r="C173" s="118" t="s">
        <v>104</v>
      </c>
      <c r="D173" s="112">
        <v>0</v>
      </c>
      <c r="E173" s="119">
        <v>10</v>
      </c>
      <c r="F173" s="71"/>
      <c r="G173" s="71"/>
    </row>
    <row r="174" spans="1:7" s="72" customFormat="1" ht="18">
      <c r="A174" s="80">
        <v>99</v>
      </c>
      <c r="B174" s="120" t="s">
        <v>197</v>
      </c>
      <c r="C174" s="118" t="s">
        <v>104</v>
      </c>
      <c r="D174" s="112">
        <v>0</v>
      </c>
      <c r="E174" s="119">
        <v>52</v>
      </c>
      <c r="F174" s="71"/>
      <c r="G174" s="71"/>
    </row>
    <row r="175" spans="1:7" s="72" customFormat="1" ht="18">
      <c r="A175" s="80">
        <v>100</v>
      </c>
      <c r="B175" s="120" t="s">
        <v>198</v>
      </c>
      <c r="C175" s="118" t="s">
        <v>104</v>
      </c>
      <c r="D175" s="112">
        <v>0</v>
      </c>
      <c r="E175" s="119">
        <v>20</v>
      </c>
      <c r="F175" s="71"/>
      <c r="G175" s="71"/>
    </row>
    <row r="176" spans="1:7" s="72" customFormat="1" ht="18">
      <c r="A176" s="80">
        <v>101</v>
      </c>
      <c r="B176" s="120" t="s">
        <v>227</v>
      </c>
      <c r="C176" s="118" t="s">
        <v>104</v>
      </c>
      <c r="D176" s="112">
        <v>0</v>
      </c>
      <c r="E176" s="119">
        <v>32</v>
      </c>
      <c r="F176" s="71"/>
      <c r="G176" s="71"/>
    </row>
    <row r="177" spans="1:7" s="72" customFormat="1" ht="18">
      <c r="A177" s="80">
        <v>102</v>
      </c>
      <c r="B177" s="120" t="s">
        <v>199</v>
      </c>
      <c r="C177" s="118" t="s">
        <v>104</v>
      </c>
      <c r="D177" s="112">
        <v>0</v>
      </c>
      <c r="E177" s="119">
        <v>22</v>
      </c>
      <c r="F177" s="71"/>
      <c r="G177" s="71"/>
    </row>
    <row r="178" spans="1:7" s="72" customFormat="1" ht="18">
      <c r="A178" s="80">
        <v>103</v>
      </c>
      <c r="B178" s="120" t="s">
        <v>228</v>
      </c>
      <c r="C178" s="118" t="s">
        <v>104</v>
      </c>
      <c r="D178" s="112">
        <v>0</v>
      </c>
      <c r="E178" s="119">
        <v>22</v>
      </c>
      <c r="F178" s="71"/>
      <c r="G178" s="71"/>
    </row>
    <row r="179" spans="1:7" s="72" customFormat="1" ht="18">
      <c r="A179" s="80">
        <v>104</v>
      </c>
      <c r="B179" s="120" t="s">
        <v>229</v>
      </c>
      <c r="C179" s="118" t="s">
        <v>104</v>
      </c>
      <c r="D179" s="112">
        <v>0</v>
      </c>
      <c r="E179" s="119">
        <v>50</v>
      </c>
      <c r="F179" s="71"/>
      <c r="G179" s="71"/>
    </row>
    <row r="180" spans="1:7" s="72" customFormat="1" ht="18">
      <c r="A180" s="80">
        <v>105</v>
      </c>
      <c r="B180" s="120" t="s">
        <v>200</v>
      </c>
      <c r="C180" s="118" t="s">
        <v>104</v>
      </c>
      <c r="D180" s="112">
        <v>0</v>
      </c>
      <c r="E180" s="119">
        <v>80</v>
      </c>
      <c r="F180" s="71"/>
      <c r="G180" s="71"/>
    </row>
    <row r="181" spans="1:7" s="72" customFormat="1" ht="18">
      <c r="A181" s="80">
        <v>106</v>
      </c>
      <c r="B181" s="120" t="s">
        <v>124</v>
      </c>
      <c r="C181" s="118" t="s">
        <v>34</v>
      </c>
      <c r="D181" s="112">
        <v>0</v>
      </c>
      <c r="E181" s="119">
        <v>24</v>
      </c>
      <c r="F181" s="71"/>
      <c r="G181" s="71"/>
    </row>
    <row r="182" spans="1:7" s="72" customFormat="1" ht="34.5">
      <c r="A182" s="80">
        <v>107</v>
      </c>
      <c r="B182" s="117" t="s">
        <v>322</v>
      </c>
      <c r="C182" s="118" t="s">
        <v>34</v>
      </c>
      <c r="D182" s="112">
        <v>0</v>
      </c>
      <c r="E182" s="119">
        <v>4</v>
      </c>
      <c r="F182" s="71"/>
      <c r="G182" s="71"/>
    </row>
    <row r="183" spans="1:7" s="72" customFormat="1" ht="18">
      <c r="A183" s="80">
        <v>108</v>
      </c>
      <c r="B183" s="120" t="s">
        <v>252</v>
      </c>
      <c r="C183" s="118" t="s">
        <v>104</v>
      </c>
      <c r="D183" s="112">
        <v>0</v>
      </c>
      <c r="E183" s="119">
        <v>2</v>
      </c>
      <c r="F183" s="71"/>
      <c r="G183" s="71"/>
    </row>
    <row r="184" spans="1:7" s="72" customFormat="1" ht="18">
      <c r="A184" s="80">
        <v>109</v>
      </c>
      <c r="B184" s="120" t="s">
        <v>125</v>
      </c>
      <c r="C184" s="118" t="s">
        <v>107</v>
      </c>
      <c r="D184" s="112">
        <v>0</v>
      </c>
      <c r="E184" s="119">
        <v>8</v>
      </c>
      <c r="F184" s="71"/>
      <c r="G184" s="71"/>
    </row>
    <row r="185" spans="1:7" s="72" customFormat="1" ht="18">
      <c r="A185" s="80">
        <v>110</v>
      </c>
      <c r="B185" s="120" t="s">
        <v>253</v>
      </c>
      <c r="C185" s="118" t="s">
        <v>34</v>
      </c>
      <c r="D185" s="112">
        <v>0</v>
      </c>
      <c r="E185" s="119">
        <v>3</v>
      </c>
      <c r="F185" s="71"/>
      <c r="G185" s="71"/>
    </row>
    <row r="186" spans="1:7" s="72" customFormat="1" ht="18">
      <c r="A186" s="80">
        <v>111</v>
      </c>
      <c r="B186" s="120" t="s">
        <v>169</v>
      </c>
      <c r="C186" s="118" t="s">
        <v>103</v>
      </c>
      <c r="D186" s="112">
        <v>0</v>
      </c>
      <c r="E186" s="119">
        <v>250</v>
      </c>
      <c r="F186" s="71"/>
      <c r="G186" s="71"/>
    </row>
    <row r="187" spans="1:7" s="72" customFormat="1" ht="18">
      <c r="A187" s="80">
        <v>112</v>
      </c>
      <c r="B187" s="120" t="s">
        <v>126</v>
      </c>
      <c r="C187" s="118" t="s">
        <v>103</v>
      </c>
      <c r="D187" s="112">
        <v>0</v>
      </c>
      <c r="E187" s="119">
        <v>589</v>
      </c>
      <c r="F187" s="71"/>
      <c r="G187" s="71"/>
    </row>
    <row r="188" spans="1:7" s="72" customFormat="1" ht="18">
      <c r="A188" s="80">
        <v>113</v>
      </c>
      <c r="B188" s="120" t="s">
        <v>127</v>
      </c>
      <c r="C188" s="118" t="s">
        <v>128</v>
      </c>
      <c r="D188" s="112">
        <v>0</v>
      </c>
      <c r="E188" s="119">
        <v>75</v>
      </c>
      <c r="F188" s="71"/>
      <c r="G188" s="71"/>
    </row>
    <row r="189" spans="1:7" s="72" customFormat="1" ht="18">
      <c r="A189" s="80">
        <v>114</v>
      </c>
      <c r="B189" s="121" t="s">
        <v>365</v>
      </c>
      <c r="C189" s="118" t="s">
        <v>103</v>
      </c>
      <c r="D189" s="112">
        <v>0</v>
      </c>
      <c r="E189" s="119">
        <v>1092</v>
      </c>
      <c r="F189" s="71"/>
      <c r="G189" s="71"/>
    </row>
    <row r="190" spans="1:7" s="72" customFormat="1" ht="18">
      <c r="A190" s="80">
        <v>115</v>
      </c>
      <c r="B190" s="120" t="s">
        <v>366</v>
      </c>
      <c r="C190" s="118" t="s">
        <v>104</v>
      </c>
      <c r="D190" s="112">
        <v>0</v>
      </c>
      <c r="E190" s="119">
        <v>200</v>
      </c>
      <c r="F190" s="71"/>
      <c r="G190" s="71"/>
    </row>
    <row r="191" spans="1:7" s="72" customFormat="1" ht="18">
      <c r="A191" s="80">
        <v>116</v>
      </c>
      <c r="B191" s="120" t="s">
        <v>367</v>
      </c>
      <c r="C191" s="118" t="s">
        <v>104</v>
      </c>
      <c r="D191" s="112">
        <v>0</v>
      </c>
      <c r="E191" s="119">
        <v>800</v>
      </c>
      <c r="F191" s="71"/>
      <c r="G191" s="71"/>
    </row>
    <row r="192" spans="1:7" s="72" customFormat="1" ht="18">
      <c r="A192" s="80">
        <v>117</v>
      </c>
      <c r="B192" s="120" t="s">
        <v>368</v>
      </c>
      <c r="C192" s="118" t="s">
        <v>104</v>
      </c>
      <c r="D192" s="112">
        <v>0</v>
      </c>
      <c r="E192" s="119">
        <v>200</v>
      </c>
      <c r="F192" s="71"/>
      <c r="G192" s="71"/>
    </row>
    <row r="193" spans="1:7" s="72" customFormat="1" ht="18">
      <c r="A193" s="80">
        <v>118</v>
      </c>
      <c r="B193" s="120" t="s">
        <v>369</v>
      </c>
      <c r="C193" s="118" t="s">
        <v>104</v>
      </c>
      <c r="D193" s="112">
        <v>0</v>
      </c>
      <c r="E193" s="119">
        <v>200</v>
      </c>
      <c r="F193" s="71"/>
      <c r="G193" s="71"/>
    </row>
    <row r="194" spans="1:7" s="72" customFormat="1" ht="18">
      <c r="A194" s="80">
        <v>119</v>
      </c>
      <c r="B194" s="120" t="s">
        <v>254</v>
      </c>
      <c r="C194" s="118" t="s">
        <v>104</v>
      </c>
      <c r="D194" s="112">
        <v>0</v>
      </c>
      <c r="E194" s="119">
        <v>1000</v>
      </c>
      <c r="F194" s="71"/>
      <c r="G194" s="71"/>
    </row>
    <row r="195" spans="1:7" s="72" customFormat="1" ht="36">
      <c r="A195" s="80">
        <v>120</v>
      </c>
      <c r="B195" s="120" t="s">
        <v>323</v>
      </c>
      <c r="C195" s="118" t="s">
        <v>103</v>
      </c>
      <c r="D195" s="112">
        <v>0</v>
      </c>
      <c r="E195" s="119">
        <v>1200</v>
      </c>
      <c r="F195" s="71"/>
      <c r="G195" s="71"/>
    </row>
    <row r="196" spans="1:7" s="72" customFormat="1" ht="18">
      <c r="A196" s="80">
        <v>121</v>
      </c>
      <c r="B196" s="120" t="s">
        <v>201</v>
      </c>
      <c r="C196" s="118" t="s">
        <v>34</v>
      </c>
      <c r="D196" s="112">
        <v>0</v>
      </c>
      <c r="E196" s="119">
        <v>38</v>
      </c>
      <c r="F196" s="71"/>
      <c r="G196" s="71"/>
    </row>
    <row r="197" spans="1:7" s="72" customFormat="1" ht="18">
      <c r="A197" s="80">
        <v>122</v>
      </c>
      <c r="B197" s="121" t="s">
        <v>170</v>
      </c>
      <c r="C197" s="118" t="s">
        <v>34</v>
      </c>
      <c r="D197" s="112">
        <v>0</v>
      </c>
      <c r="E197" s="119">
        <v>40</v>
      </c>
      <c r="F197" s="71"/>
      <c r="G197" s="71"/>
    </row>
    <row r="198" spans="1:7" s="72" customFormat="1" ht="18">
      <c r="A198" s="80">
        <v>123</v>
      </c>
      <c r="B198" s="120" t="s">
        <v>230</v>
      </c>
      <c r="C198" s="118" t="s">
        <v>34</v>
      </c>
      <c r="D198" s="112">
        <v>0</v>
      </c>
      <c r="E198" s="119">
        <v>431</v>
      </c>
      <c r="F198" s="71"/>
      <c r="G198" s="71"/>
    </row>
    <row r="199" spans="1:7" s="72" customFormat="1" ht="18">
      <c r="A199" s="80">
        <v>124</v>
      </c>
      <c r="B199" s="120" t="s">
        <v>129</v>
      </c>
      <c r="C199" s="118" t="s">
        <v>103</v>
      </c>
      <c r="D199" s="112">
        <v>0</v>
      </c>
      <c r="E199" s="119">
        <v>140</v>
      </c>
      <c r="F199" s="71"/>
      <c r="G199" s="71"/>
    </row>
    <row r="200" spans="1:7" s="72" customFormat="1" ht="18">
      <c r="A200" s="80">
        <v>125</v>
      </c>
      <c r="B200" s="120" t="s">
        <v>130</v>
      </c>
      <c r="C200" s="118" t="s">
        <v>34</v>
      </c>
      <c r="D200" s="112">
        <v>0</v>
      </c>
      <c r="E200" s="119">
        <v>48</v>
      </c>
      <c r="F200" s="71"/>
      <c r="G200" s="71"/>
    </row>
    <row r="201" spans="1:7" s="72" customFormat="1" ht="18">
      <c r="A201" s="80">
        <v>126</v>
      </c>
      <c r="B201" s="120" t="s">
        <v>255</v>
      </c>
      <c r="C201" s="118" t="s">
        <v>107</v>
      </c>
      <c r="D201" s="112">
        <v>0</v>
      </c>
      <c r="E201" s="119">
        <v>1</v>
      </c>
      <c r="F201" s="71"/>
      <c r="G201" s="71"/>
    </row>
    <row r="202" spans="1:7" s="72" customFormat="1" ht="18">
      <c r="A202" s="80">
        <v>127</v>
      </c>
      <c r="B202" s="120" t="s">
        <v>256</v>
      </c>
      <c r="C202" s="118" t="s">
        <v>107</v>
      </c>
      <c r="D202" s="112">
        <v>0</v>
      </c>
      <c r="E202" s="119">
        <v>1</v>
      </c>
      <c r="F202" s="71"/>
      <c r="G202" s="71"/>
    </row>
    <row r="203" spans="1:7" s="72" customFormat="1" ht="18">
      <c r="A203" s="80">
        <v>128</v>
      </c>
      <c r="B203" s="120" t="s">
        <v>257</v>
      </c>
      <c r="C203" s="118" t="s">
        <v>107</v>
      </c>
      <c r="D203" s="112">
        <v>0</v>
      </c>
      <c r="E203" s="119">
        <v>1</v>
      </c>
      <c r="F203" s="71"/>
      <c r="G203" s="71"/>
    </row>
    <row r="204" spans="1:7" s="72" customFormat="1" ht="18">
      <c r="A204" s="80">
        <v>129</v>
      </c>
      <c r="B204" s="120" t="s">
        <v>258</v>
      </c>
      <c r="C204" s="118" t="s">
        <v>107</v>
      </c>
      <c r="D204" s="112">
        <v>0</v>
      </c>
      <c r="E204" s="119">
        <v>1</v>
      </c>
      <c r="F204" s="71"/>
      <c r="G204" s="71"/>
    </row>
    <row r="205" spans="1:7" s="72" customFormat="1" ht="18">
      <c r="A205" s="80">
        <v>130</v>
      </c>
      <c r="B205" s="120" t="s">
        <v>259</v>
      </c>
      <c r="C205" s="118" t="s">
        <v>34</v>
      </c>
      <c r="D205" s="112">
        <v>0</v>
      </c>
      <c r="E205" s="119">
        <v>4</v>
      </c>
      <c r="F205" s="71"/>
      <c r="G205" s="71"/>
    </row>
    <row r="206" spans="1:7" s="72" customFormat="1" ht="18">
      <c r="A206" s="80">
        <v>131</v>
      </c>
      <c r="B206" s="120" t="s">
        <v>260</v>
      </c>
      <c r="C206" s="118" t="s">
        <v>34</v>
      </c>
      <c r="D206" s="112">
        <v>0</v>
      </c>
      <c r="E206" s="119">
        <v>4</v>
      </c>
      <c r="F206" s="71"/>
      <c r="G206" s="71"/>
    </row>
    <row r="207" spans="1:7" s="72" customFormat="1" ht="18">
      <c r="A207" s="80">
        <v>132</v>
      </c>
      <c r="B207" s="120" t="s">
        <v>261</v>
      </c>
      <c r="C207" s="118" t="s">
        <v>34</v>
      </c>
      <c r="D207" s="112">
        <v>0</v>
      </c>
      <c r="E207" s="119">
        <v>1</v>
      </c>
      <c r="F207" s="71"/>
      <c r="G207" s="71"/>
    </row>
    <row r="208" spans="1:7" s="72" customFormat="1" ht="18">
      <c r="A208" s="80">
        <v>133</v>
      </c>
      <c r="B208" s="120" t="s">
        <v>231</v>
      </c>
      <c r="C208" s="118" t="s">
        <v>10</v>
      </c>
      <c r="D208" s="112">
        <v>0</v>
      </c>
      <c r="E208" s="119">
        <v>2</v>
      </c>
      <c r="F208" s="71"/>
      <c r="G208" s="71"/>
    </row>
    <row r="209" spans="1:7" s="72" customFormat="1" ht="18">
      <c r="A209" s="80">
        <v>134</v>
      </c>
      <c r="B209" s="120" t="s">
        <v>131</v>
      </c>
      <c r="C209" s="118" t="s">
        <v>128</v>
      </c>
      <c r="D209" s="112">
        <v>0</v>
      </c>
      <c r="E209" s="119">
        <v>500</v>
      </c>
      <c r="F209" s="71"/>
      <c r="G209" s="71"/>
    </row>
    <row r="210" spans="1:7" s="72" customFormat="1" ht="18">
      <c r="A210" s="80">
        <v>135</v>
      </c>
      <c r="B210" s="120" t="s">
        <v>132</v>
      </c>
      <c r="C210" s="118" t="s">
        <v>128</v>
      </c>
      <c r="D210" s="112">
        <v>0</v>
      </c>
      <c r="E210" s="119">
        <v>2000</v>
      </c>
      <c r="F210" s="71"/>
      <c r="G210" s="71"/>
    </row>
    <row r="211" spans="1:7" s="72" customFormat="1" ht="18">
      <c r="A211" s="80">
        <v>136</v>
      </c>
      <c r="B211" s="120" t="s">
        <v>133</v>
      </c>
      <c r="C211" s="118" t="s">
        <v>128</v>
      </c>
      <c r="D211" s="112">
        <v>0</v>
      </c>
      <c r="E211" s="119">
        <v>100</v>
      </c>
      <c r="F211" s="71"/>
      <c r="G211" s="71"/>
    </row>
    <row r="212" spans="1:7" s="72" customFormat="1" ht="18">
      <c r="A212" s="80">
        <v>137</v>
      </c>
      <c r="B212" s="120" t="s">
        <v>134</v>
      </c>
      <c r="C212" s="118" t="s">
        <v>128</v>
      </c>
      <c r="D212" s="112">
        <v>0</v>
      </c>
      <c r="E212" s="119">
        <v>680</v>
      </c>
      <c r="F212" s="71"/>
      <c r="G212" s="71"/>
    </row>
    <row r="213" spans="1:7" s="72" customFormat="1" ht="18">
      <c r="A213" s="80">
        <v>138</v>
      </c>
      <c r="B213" s="120" t="s">
        <v>135</v>
      </c>
      <c r="C213" s="118" t="s">
        <v>34</v>
      </c>
      <c r="D213" s="112">
        <v>0</v>
      </c>
      <c r="E213" s="119">
        <v>190</v>
      </c>
      <c r="F213" s="71"/>
      <c r="G213" s="71"/>
    </row>
    <row r="214" spans="1:7" s="72" customFormat="1" ht="18">
      <c r="A214" s="80">
        <v>139</v>
      </c>
      <c r="B214" s="120" t="s">
        <v>232</v>
      </c>
      <c r="C214" s="118" t="s">
        <v>103</v>
      </c>
      <c r="D214" s="112">
        <v>0</v>
      </c>
      <c r="E214" s="119">
        <v>100</v>
      </c>
      <c r="F214" s="71"/>
      <c r="G214" s="71"/>
    </row>
    <row r="215" spans="1:7" s="72" customFormat="1" ht="36">
      <c r="A215" s="80">
        <v>140</v>
      </c>
      <c r="B215" s="120" t="s">
        <v>136</v>
      </c>
      <c r="C215" s="118" t="s">
        <v>34</v>
      </c>
      <c r="D215" s="112">
        <v>0</v>
      </c>
      <c r="E215" s="119">
        <v>14</v>
      </c>
      <c r="F215" s="71"/>
      <c r="G215" s="71"/>
    </row>
    <row r="216" spans="1:7" s="72" customFormat="1" ht="36">
      <c r="A216" s="80">
        <v>141</v>
      </c>
      <c r="B216" s="120" t="s">
        <v>370</v>
      </c>
      <c r="C216" s="118" t="s">
        <v>104</v>
      </c>
      <c r="D216" s="112">
        <v>0</v>
      </c>
      <c r="E216" s="119">
        <v>760</v>
      </c>
      <c r="F216" s="71"/>
      <c r="G216" s="71"/>
    </row>
    <row r="217" spans="1:7" s="72" customFormat="1" ht="18">
      <c r="A217" s="80">
        <v>142</v>
      </c>
      <c r="B217" s="120" t="s">
        <v>324</v>
      </c>
      <c r="C217" s="118" t="s">
        <v>34</v>
      </c>
      <c r="D217" s="112">
        <v>0</v>
      </c>
      <c r="E217" s="119">
        <v>30</v>
      </c>
      <c r="F217" s="71"/>
      <c r="G217" s="71"/>
    </row>
    <row r="218" spans="1:7" s="72" customFormat="1" ht="18">
      <c r="A218" s="80">
        <v>143</v>
      </c>
      <c r="B218" s="120" t="s">
        <v>233</v>
      </c>
      <c r="C218" s="118" t="s">
        <v>34</v>
      </c>
      <c r="D218" s="112">
        <v>0</v>
      </c>
      <c r="E218" s="119">
        <v>74</v>
      </c>
      <c r="F218" s="71"/>
      <c r="G218" s="71"/>
    </row>
    <row r="219" spans="1:7" s="72" customFormat="1" ht="36">
      <c r="A219" s="80">
        <v>144</v>
      </c>
      <c r="B219" s="120" t="s">
        <v>371</v>
      </c>
      <c r="C219" s="118" t="s">
        <v>34</v>
      </c>
      <c r="D219" s="112">
        <v>0</v>
      </c>
      <c r="E219" s="119">
        <v>65</v>
      </c>
      <c r="F219" s="71"/>
      <c r="G219" s="71"/>
    </row>
    <row r="220" spans="1:7" s="72" customFormat="1" ht="34.5">
      <c r="A220" s="80">
        <v>145</v>
      </c>
      <c r="B220" s="117" t="s">
        <v>372</v>
      </c>
      <c r="C220" s="118" t="s">
        <v>34</v>
      </c>
      <c r="D220" s="112">
        <v>0</v>
      </c>
      <c r="E220" s="119">
        <v>8</v>
      </c>
      <c r="F220" s="71"/>
      <c r="G220" s="71"/>
    </row>
    <row r="221" spans="1:7" s="72" customFormat="1" ht="36">
      <c r="A221" s="80">
        <v>146</v>
      </c>
      <c r="B221" s="120" t="s">
        <v>373</v>
      </c>
      <c r="C221" s="118" t="s">
        <v>34</v>
      </c>
      <c r="D221" s="112">
        <v>0</v>
      </c>
      <c r="E221" s="119">
        <v>190</v>
      </c>
      <c r="F221" s="71"/>
      <c r="G221" s="71"/>
    </row>
    <row r="222" spans="1:7" s="72" customFormat="1" ht="31.5">
      <c r="A222" s="80">
        <v>147</v>
      </c>
      <c r="B222" s="121" t="s">
        <v>374</v>
      </c>
      <c r="C222" s="118" t="s">
        <v>34</v>
      </c>
      <c r="D222" s="112">
        <v>0</v>
      </c>
      <c r="E222" s="119">
        <v>2</v>
      </c>
      <c r="F222" s="71"/>
      <c r="G222" s="71"/>
    </row>
    <row r="223" spans="1:7" s="72" customFormat="1" ht="36">
      <c r="A223" s="80">
        <v>148</v>
      </c>
      <c r="B223" s="120" t="s">
        <v>375</v>
      </c>
      <c r="C223" s="118" t="s">
        <v>34</v>
      </c>
      <c r="D223" s="112">
        <v>0</v>
      </c>
      <c r="E223" s="119">
        <v>22</v>
      </c>
      <c r="F223" s="71"/>
      <c r="G223" s="71"/>
    </row>
    <row r="224" spans="1:7" s="72" customFormat="1" ht="34.5">
      <c r="A224" s="80">
        <v>149</v>
      </c>
      <c r="B224" s="117" t="s">
        <v>376</v>
      </c>
      <c r="C224" s="118" t="s">
        <v>34</v>
      </c>
      <c r="D224" s="112">
        <v>0</v>
      </c>
      <c r="E224" s="119">
        <v>50</v>
      </c>
      <c r="F224" s="71"/>
      <c r="G224" s="71"/>
    </row>
    <row r="225" spans="1:7" s="72" customFormat="1" ht="34.5">
      <c r="A225" s="80">
        <v>150</v>
      </c>
      <c r="B225" s="117" t="s">
        <v>376</v>
      </c>
      <c r="C225" s="118" t="s">
        <v>34</v>
      </c>
      <c r="D225" s="112">
        <v>0</v>
      </c>
      <c r="E225" s="119">
        <v>20</v>
      </c>
      <c r="F225" s="71"/>
      <c r="G225" s="71"/>
    </row>
    <row r="226" spans="1:7" s="72" customFormat="1" ht="34.5">
      <c r="A226" s="80">
        <v>151</v>
      </c>
      <c r="B226" s="117" t="s">
        <v>377</v>
      </c>
      <c r="C226" s="118" t="s">
        <v>34</v>
      </c>
      <c r="D226" s="112">
        <v>0</v>
      </c>
      <c r="E226" s="119">
        <v>15</v>
      </c>
      <c r="F226" s="71"/>
      <c r="G226" s="71"/>
    </row>
    <row r="227" spans="1:7" s="72" customFormat="1" ht="34.5">
      <c r="A227" s="80">
        <v>152</v>
      </c>
      <c r="B227" s="117" t="s">
        <v>377</v>
      </c>
      <c r="C227" s="118" t="s">
        <v>34</v>
      </c>
      <c r="D227" s="112">
        <v>0</v>
      </c>
      <c r="E227" s="119">
        <v>5</v>
      </c>
      <c r="F227" s="71"/>
      <c r="G227" s="71"/>
    </row>
    <row r="228" spans="1:7" s="72" customFormat="1" ht="34.5">
      <c r="A228" s="80">
        <v>153</v>
      </c>
      <c r="B228" s="117" t="s">
        <v>377</v>
      </c>
      <c r="C228" s="118" t="s">
        <v>34</v>
      </c>
      <c r="D228" s="112">
        <v>0</v>
      </c>
      <c r="E228" s="119">
        <v>10</v>
      </c>
      <c r="F228" s="71"/>
      <c r="G228" s="71"/>
    </row>
    <row r="229" spans="1:7" s="72" customFormat="1" ht="18">
      <c r="A229" s="80">
        <v>154</v>
      </c>
      <c r="B229" s="120" t="s">
        <v>262</v>
      </c>
      <c r="C229" s="118" t="s">
        <v>104</v>
      </c>
      <c r="D229" s="112">
        <v>0</v>
      </c>
      <c r="E229" s="119">
        <v>2000</v>
      </c>
      <c r="F229" s="71"/>
      <c r="G229" s="71"/>
    </row>
    <row r="230" spans="1:7" s="72" customFormat="1" ht="18">
      <c r="A230" s="80">
        <v>155</v>
      </c>
      <c r="B230" s="120" t="s">
        <v>263</v>
      </c>
      <c r="C230" s="118" t="s">
        <v>104</v>
      </c>
      <c r="D230" s="112">
        <v>0</v>
      </c>
      <c r="E230" s="119">
        <v>50</v>
      </c>
      <c r="F230" s="71"/>
      <c r="G230" s="71"/>
    </row>
    <row r="231" spans="1:7" s="72" customFormat="1" ht="18">
      <c r="A231" s="80">
        <v>156</v>
      </c>
      <c r="B231" s="120" t="s">
        <v>264</v>
      </c>
      <c r="C231" s="118" t="s">
        <v>104</v>
      </c>
      <c r="D231" s="112">
        <v>0</v>
      </c>
      <c r="E231" s="119">
        <v>30</v>
      </c>
      <c r="F231" s="71"/>
      <c r="G231" s="71"/>
    </row>
    <row r="232" spans="1:7" s="72" customFormat="1" ht="18">
      <c r="A232" s="80">
        <v>157</v>
      </c>
      <c r="B232" s="120" t="s">
        <v>265</v>
      </c>
      <c r="C232" s="118" t="s">
        <v>103</v>
      </c>
      <c r="D232" s="112">
        <v>0</v>
      </c>
      <c r="E232" s="119">
        <v>15</v>
      </c>
      <c r="F232" s="71"/>
      <c r="G232" s="71"/>
    </row>
    <row r="233" spans="1:7" s="72" customFormat="1" ht="18">
      <c r="A233" s="80">
        <v>158</v>
      </c>
      <c r="B233" s="120" t="s">
        <v>266</v>
      </c>
      <c r="C233" s="118" t="s">
        <v>104</v>
      </c>
      <c r="D233" s="112">
        <v>0</v>
      </c>
      <c r="E233" s="119">
        <v>300</v>
      </c>
      <c r="F233" s="71"/>
      <c r="G233" s="71"/>
    </row>
    <row r="234" spans="1:7" s="72" customFormat="1" ht="18">
      <c r="A234" s="80">
        <v>159</v>
      </c>
      <c r="B234" s="120" t="s">
        <v>171</v>
      </c>
      <c r="C234" s="118" t="s">
        <v>34</v>
      </c>
      <c r="D234" s="112">
        <v>0</v>
      </c>
      <c r="E234" s="119">
        <v>34</v>
      </c>
      <c r="F234" s="71"/>
      <c r="G234" s="71"/>
    </row>
    <row r="235" spans="1:7" s="72" customFormat="1" ht="18">
      <c r="A235" s="80">
        <v>160</v>
      </c>
      <c r="B235" s="120" t="s">
        <v>234</v>
      </c>
      <c r="C235" s="118" t="s">
        <v>103</v>
      </c>
      <c r="D235" s="112">
        <v>0</v>
      </c>
      <c r="E235" s="119">
        <v>20</v>
      </c>
      <c r="F235" s="71"/>
      <c r="G235" s="71"/>
    </row>
    <row r="236" spans="1:7" s="72" customFormat="1" ht="18">
      <c r="A236" s="80">
        <v>161</v>
      </c>
      <c r="B236" s="120" t="s">
        <v>137</v>
      </c>
      <c r="C236" s="118" t="s">
        <v>103</v>
      </c>
      <c r="D236" s="112">
        <v>0</v>
      </c>
      <c r="E236" s="119">
        <v>20</v>
      </c>
      <c r="F236" s="71"/>
      <c r="G236" s="71"/>
    </row>
    <row r="237" spans="1:7" s="72" customFormat="1" ht="18">
      <c r="A237" s="80">
        <v>162</v>
      </c>
      <c r="B237" s="120" t="s">
        <v>172</v>
      </c>
      <c r="C237" s="118" t="s">
        <v>104</v>
      </c>
      <c r="D237" s="112">
        <v>0</v>
      </c>
      <c r="E237" s="119">
        <v>264</v>
      </c>
      <c r="F237" s="71"/>
      <c r="G237" s="71"/>
    </row>
    <row r="238" spans="1:7" s="72" customFormat="1" ht="18">
      <c r="A238" s="80">
        <v>163</v>
      </c>
      <c r="B238" s="120" t="s">
        <v>173</v>
      </c>
      <c r="C238" s="118" t="s">
        <v>104</v>
      </c>
      <c r="D238" s="112">
        <v>0</v>
      </c>
      <c r="E238" s="119">
        <v>500</v>
      </c>
      <c r="F238" s="71"/>
      <c r="G238" s="71"/>
    </row>
    <row r="239" spans="1:7" s="72" customFormat="1" ht="18">
      <c r="A239" s="80">
        <v>164</v>
      </c>
      <c r="B239" s="120" t="s">
        <v>174</v>
      </c>
      <c r="C239" s="118" t="s">
        <v>104</v>
      </c>
      <c r="D239" s="112">
        <v>0</v>
      </c>
      <c r="E239" s="119">
        <v>768</v>
      </c>
      <c r="F239" s="71"/>
      <c r="G239" s="71"/>
    </row>
    <row r="240" spans="1:7" s="72" customFormat="1" ht="36">
      <c r="A240" s="80">
        <v>165</v>
      </c>
      <c r="B240" s="120" t="s">
        <v>175</v>
      </c>
      <c r="C240" s="118" t="s">
        <v>104</v>
      </c>
      <c r="D240" s="112">
        <v>0</v>
      </c>
      <c r="E240" s="119">
        <v>40</v>
      </c>
      <c r="F240" s="71"/>
      <c r="G240" s="71"/>
    </row>
    <row r="241" spans="1:7" s="72" customFormat="1" ht="18">
      <c r="A241" s="80">
        <v>166</v>
      </c>
      <c r="B241" s="120" t="s">
        <v>202</v>
      </c>
      <c r="C241" s="118" t="s">
        <v>104</v>
      </c>
      <c r="D241" s="112">
        <v>0</v>
      </c>
      <c r="E241" s="119">
        <v>560</v>
      </c>
      <c r="F241" s="71"/>
      <c r="G241" s="71"/>
    </row>
    <row r="242" spans="1:7" s="72" customFormat="1" ht="18">
      <c r="A242" s="80">
        <v>167</v>
      </c>
      <c r="B242" s="120" t="s">
        <v>267</v>
      </c>
      <c r="C242" s="118" t="s">
        <v>104</v>
      </c>
      <c r="D242" s="112">
        <v>0</v>
      </c>
      <c r="E242" s="119">
        <v>4000</v>
      </c>
      <c r="F242" s="71"/>
      <c r="G242" s="71"/>
    </row>
    <row r="243" spans="1:7" s="72" customFormat="1" ht="18">
      <c r="A243" s="80">
        <v>168</v>
      </c>
      <c r="B243" s="120" t="s">
        <v>268</v>
      </c>
      <c r="C243" s="118" t="s">
        <v>104</v>
      </c>
      <c r="D243" s="112">
        <v>0</v>
      </c>
      <c r="E243" s="119">
        <v>4000</v>
      </c>
      <c r="F243" s="71"/>
      <c r="G243" s="71"/>
    </row>
    <row r="244" spans="1:7" s="72" customFormat="1" ht="18">
      <c r="A244" s="80">
        <v>169</v>
      </c>
      <c r="B244" s="120" t="s">
        <v>269</v>
      </c>
      <c r="C244" s="118" t="s">
        <v>104</v>
      </c>
      <c r="D244" s="112">
        <v>0</v>
      </c>
      <c r="E244" s="119">
        <v>2500</v>
      </c>
      <c r="F244" s="71"/>
      <c r="G244" s="71"/>
    </row>
    <row r="245" spans="1:7" s="72" customFormat="1" ht="18">
      <c r="A245" s="80">
        <v>170</v>
      </c>
      <c r="B245" s="120" t="s">
        <v>270</v>
      </c>
      <c r="C245" s="118" t="s">
        <v>104</v>
      </c>
      <c r="D245" s="112">
        <v>0</v>
      </c>
      <c r="E245" s="119">
        <v>5020</v>
      </c>
      <c r="F245" s="71"/>
      <c r="G245" s="71"/>
    </row>
    <row r="246" spans="1:7" s="72" customFormat="1" ht="18">
      <c r="A246" s="80">
        <v>171</v>
      </c>
      <c r="B246" s="120" t="s">
        <v>271</v>
      </c>
      <c r="C246" s="118" t="s">
        <v>104</v>
      </c>
      <c r="D246" s="112">
        <v>0</v>
      </c>
      <c r="E246" s="119">
        <v>1180</v>
      </c>
      <c r="F246" s="71"/>
      <c r="G246" s="71"/>
    </row>
    <row r="247" spans="1:7" s="72" customFormat="1" ht="18">
      <c r="A247" s="80">
        <v>172</v>
      </c>
      <c r="B247" s="120" t="s">
        <v>272</v>
      </c>
      <c r="C247" s="118" t="s">
        <v>34</v>
      </c>
      <c r="D247" s="112">
        <v>0</v>
      </c>
      <c r="E247" s="119">
        <v>7</v>
      </c>
      <c r="F247" s="71"/>
      <c r="G247" s="71"/>
    </row>
    <row r="248" spans="1:7" s="72" customFormat="1" ht="18">
      <c r="A248" s="80">
        <v>173</v>
      </c>
      <c r="B248" s="120" t="s">
        <v>273</v>
      </c>
      <c r="C248" s="118" t="s">
        <v>104</v>
      </c>
      <c r="D248" s="112">
        <v>0</v>
      </c>
      <c r="E248" s="119">
        <v>1200</v>
      </c>
      <c r="F248" s="71"/>
      <c r="G248" s="71"/>
    </row>
    <row r="249" spans="1:7" s="72" customFormat="1" ht="18">
      <c r="A249" s="80">
        <v>174</v>
      </c>
      <c r="B249" s="120" t="s">
        <v>378</v>
      </c>
      <c r="C249" s="118" t="s">
        <v>138</v>
      </c>
      <c r="D249" s="112">
        <v>0</v>
      </c>
      <c r="E249" s="119">
        <v>1100</v>
      </c>
      <c r="F249" s="71"/>
      <c r="G249" s="71"/>
    </row>
    <row r="250" spans="1:7" s="72" customFormat="1" ht="18">
      <c r="A250" s="80">
        <v>175</v>
      </c>
      <c r="B250" s="120" t="s">
        <v>379</v>
      </c>
      <c r="C250" s="118" t="s">
        <v>138</v>
      </c>
      <c r="D250" s="112">
        <v>0</v>
      </c>
      <c r="E250" s="119">
        <v>3500</v>
      </c>
      <c r="F250" s="71"/>
      <c r="G250" s="71"/>
    </row>
    <row r="251" spans="1:7" s="72" customFormat="1" ht="18">
      <c r="A251" s="80">
        <v>176</v>
      </c>
      <c r="B251" s="120" t="s">
        <v>380</v>
      </c>
      <c r="C251" s="118" t="s">
        <v>138</v>
      </c>
      <c r="D251" s="112">
        <v>0</v>
      </c>
      <c r="E251" s="119">
        <v>7000</v>
      </c>
      <c r="F251" s="71"/>
      <c r="G251" s="71"/>
    </row>
    <row r="252" spans="1:7" s="72" customFormat="1" ht="18">
      <c r="A252" s="80">
        <v>177</v>
      </c>
      <c r="B252" s="120" t="s">
        <v>381</v>
      </c>
      <c r="C252" s="118" t="s">
        <v>138</v>
      </c>
      <c r="D252" s="112">
        <v>0</v>
      </c>
      <c r="E252" s="119">
        <v>7584</v>
      </c>
      <c r="F252" s="71"/>
      <c r="G252" s="71"/>
    </row>
    <row r="253" spans="1:7" s="72" customFormat="1" ht="36">
      <c r="A253" s="80">
        <v>178</v>
      </c>
      <c r="B253" s="120" t="s">
        <v>139</v>
      </c>
      <c r="C253" s="118" t="s">
        <v>140</v>
      </c>
      <c r="D253" s="112">
        <v>0</v>
      </c>
      <c r="E253" s="119">
        <v>222</v>
      </c>
      <c r="F253" s="71"/>
      <c r="G253" s="71"/>
    </row>
    <row r="254" spans="1:7" s="72" customFormat="1" ht="18">
      <c r="A254" s="80">
        <v>179</v>
      </c>
      <c r="B254" s="120" t="s">
        <v>274</v>
      </c>
      <c r="C254" s="118" t="s">
        <v>107</v>
      </c>
      <c r="D254" s="112">
        <v>0</v>
      </c>
      <c r="E254" s="119">
        <v>1</v>
      </c>
      <c r="F254" s="71"/>
      <c r="G254" s="71"/>
    </row>
    <row r="255" spans="1:7" s="72" customFormat="1" ht="18">
      <c r="A255" s="80">
        <v>180</v>
      </c>
      <c r="B255" s="120" t="s">
        <v>325</v>
      </c>
      <c r="C255" s="118" t="s">
        <v>141</v>
      </c>
      <c r="D255" s="112">
        <v>0</v>
      </c>
      <c r="E255" s="119">
        <v>14</v>
      </c>
      <c r="F255" s="71"/>
      <c r="G255" s="71"/>
    </row>
    <row r="256" spans="1:7" s="72" customFormat="1" ht="18">
      <c r="A256" s="80">
        <v>181</v>
      </c>
      <c r="B256" s="120" t="s">
        <v>176</v>
      </c>
      <c r="C256" s="118" t="s">
        <v>104</v>
      </c>
      <c r="D256" s="112">
        <v>0</v>
      </c>
      <c r="E256" s="119">
        <v>57</v>
      </c>
      <c r="F256" s="71"/>
      <c r="G256" s="71"/>
    </row>
    <row r="257" spans="1:7" s="72" customFormat="1" ht="18">
      <c r="A257" s="80">
        <v>182</v>
      </c>
      <c r="B257" s="120" t="s">
        <v>142</v>
      </c>
      <c r="C257" s="118" t="s">
        <v>110</v>
      </c>
      <c r="D257" s="112">
        <v>0</v>
      </c>
      <c r="E257" s="119">
        <v>10</v>
      </c>
      <c r="F257" s="71"/>
      <c r="G257" s="71"/>
    </row>
    <row r="258" spans="1:7" s="72" customFormat="1" ht="18">
      <c r="A258" s="80">
        <v>183</v>
      </c>
      <c r="B258" s="120" t="s">
        <v>143</v>
      </c>
      <c r="C258" s="118" t="s">
        <v>34</v>
      </c>
      <c r="D258" s="112">
        <v>0</v>
      </c>
      <c r="E258" s="119">
        <v>86</v>
      </c>
      <c r="F258" s="71"/>
      <c r="G258" s="71"/>
    </row>
    <row r="259" spans="1:7" s="72" customFormat="1" ht="36">
      <c r="A259" s="80">
        <v>184</v>
      </c>
      <c r="B259" s="120" t="s">
        <v>177</v>
      </c>
      <c r="C259" s="118" t="s">
        <v>104</v>
      </c>
      <c r="D259" s="112">
        <v>0</v>
      </c>
      <c r="E259" s="119">
        <v>920</v>
      </c>
      <c r="F259" s="71"/>
      <c r="G259" s="71"/>
    </row>
    <row r="260" spans="1:7" s="72" customFormat="1" ht="18">
      <c r="A260" s="80">
        <v>185</v>
      </c>
      <c r="B260" s="120" t="s">
        <v>275</v>
      </c>
      <c r="C260" s="118" t="s">
        <v>104</v>
      </c>
      <c r="D260" s="112">
        <v>0</v>
      </c>
      <c r="E260" s="119">
        <v>2000</v>
      </c>
      <c r="F260" s="71"/>
      <c r="G260" s="71"/>
    </row>
    <row r="261" spans="1:7" s="72" customFormat="1" ht="18">
      <c r="A261" s="80">
        <v>186</v>
      </c>
      <c r="B261" s="120" t="s">
        <v>382</v>
      </c>
      <c r="C261" s="118" t="s">
        <v>104</v>
      </c>
      <c r="D261" s="112">
        <v>0</v>
      </c>
      <c r="E261" s="119">
        <v>20000</v>
      </c>
      <c r="F261" s="71"/>
      <c r="G261" s="71"/>
    </row>
    <row r="262" spans="1:7" s="72" customFormat="1" ht="18">
      <c r="A262" s="80">
        <v>187</v>
      </c>
      <c r="B262" s="120" t="s">
        <v>276</v>
      </c>
      <c r="C262" s="118" t="s">
        <v>104</v>
      </c>
      <c r="D262" s="112">
        <v>0</v>
      </c>
      <c r="E262" s="119">
        <v>3000</v>
      </c>
      <c r="F262" s="71"/>
      <c r="G262" s="71"/>
    </row>
    <row r="263" spans="1:7" s="72" customFormat="1" ht="18">
      <c r="A263" s="80">
        <v>188</v>
      </c>
      <c r="B263" s="120" t="s">
        <v>277</v>
      </c>
      <c r="C263" s="118" t="s">
        <v>104</v>
      </c>
      <c r="D263" s="112">
        <v>0</v>
      </c>
      <c r="E263" s="119">
        <v>1000</v>
      </c>
      <c r="F263" s="71"/>
      <c r="G263" s="71"/>
    </row>
    <row r="264" spans="1:7" s="72" customFormat="1" ht="18">
      <c r="A264" s="80">
        <v>189</v>
      </c>
      <c r="B264" s="120" t="s">
        <v>278</v>
      </c>
      <c r="C264" s="118" t="s">
        <v>104</v>
      </c>
      <c r="D264" s="112">
        <v>0</v>
      </c>
      <c r="E264" s="119">
        <v>2000</v>
      </c>
      <c r="F264" s="71"/>
      <c r="G264" s="71"/>
    </row>
    <row r="265" spans="1:7" s="72" customFormat="1" ht="18">
      <c r="A265" s="80">
        <v>190</v>
      </c>
      <c r="B265" s="120" t="s">
        <v>279</v>
      </c>
      <c r="C265" s="118" t="s">
        <v>104</v>
      </c>
      <c r="D265" s="112">
        <v>0</v>
      </c>
      <c r="E265" s="119">
        <v>3000</v>
      </c>
      <c r="F265" s="71"/>
      <c r="G265" s="71"/>
    </row>
    <row r="266" spans="1:7" s="72" customFormat="1" ht="18">
      <c r="A266" s="80">
        <v>191</v>
      </c>
      <c r="B266" s="120" t="s">
        <v>280</v>
      </c>
      <c r="C266" s="118" t="s">
        <v>104</v>
      </c>
      <c r="D266" s="112">
        <v>0</v>
      </c>
      <c r="E266" s="119">
        <v>20</v>
      </c>
      <c r="F266" s="71"/>
      <c r="G266" s="71"/>
    </row>
    <row r="267" spans="1:7" s="72" customFormat="1" ht="18">
      <c r="A267" s="80">
        <v>192</v>
      </c>
      <c r="B267" s="120" t="s">
        <v>144</v>
      </c>
      <c r="C267" s="118" t="s">
        <v>34</v>
      </c>
      <c r="D267" s="112">
        <v>0</v>
      </c>
      <c r="E267" s="119">
        <v>3</v>
      </c>
      <c r="F267" s="71"/>
      <c r="G267" s="71"/>
    </row>
    <row r="268" spans="1:7" s="72" customFormat="1" ht="18">
      <c r="A268" s="80">
        <v>193</v>
      </c>
      <c r="B268" s="120" t="s">
        <v>145</v>
      </c>
      <c r="C268" s="118" t="s">
        <v>34</v>
      </c>
      <c r="D268" s="112">
        <v>0</v>
      </c>
      <c r="E268" s="119">
        <v>2</v>
      </c>
      <c r="F268" s="71"/>
      <c r="G268" s="71"/>
    </row>
    <row r="269" spans="1:7" s="72" customFormat="1" ht="18">
      <c r="A269" s="80">
        <v>194</v>
      </c>
      <c r="B269" s="120" t="s">
        <v>383</v>
      </c>
      <c r="C269" s="118" t="s">
        <v>34</v>
      </c>
      <c r="D269" s="112">
        <v>0</v>
      </c>
      <c r="E269" s="119">
        <v>10</v>
      </c>
      <c r="F269" s="71"/>
      <c r="G269" s="71"/>
    </row>
    <row r="270" spans="1:7" s="72" customFormat="1" ht="18">
      <c r="A270" s="80">
        <v>195</v>
      </c>
      <c r="B270" s="120" t="s">
        <v>203</v>
      </c>
      <c r="C270" s="118" t="s">
        <v>34</v>
      </c>
      <c r="D270" s="112">
        <v>0</v>
      </c>
      <c r="E270" s="119">
        <v>5</v>
      </c>
      <c r="F270" s="71"/>
      <c r="G270" s="71"/>
    </row>
    <row r="271" spans="1:7" s="72" customFormat="1" ht="18">
      <c r="A271" s="80">
        <v>196</v>
      </c>
      <c r="B271" s="120" t="s">
        <v>204</v>
      </c>
      <c r="C271" s="118" t="s">
        <v>34</v>
      </c>
      <c r="D271" s="112">
        <v>0</v>
      </c>
      <c r="E271" s="119">
        <v>5</v>
      </c>
      <c r="F271" s="71"/>
      <c r="G271" s="71"/>
    </row>
    <row r="272" spans="1:7" s="72" customFormat="1" ht="18">
      <c r="A272" s="80">
        <v>197</v>
      </c>
      <c r="B272" s="120" t="s">
        <v>146</v>
      </c>
      <c r="C272" s="118" t="s">
        <v>103</v>
      </c>
      <c r="D272" s="112">
        <v>0</v>
      </c>
      <c r="E272" s="119">
        <v>40</v>
      </c>
      <c r="F272" s="71"/>
      <c r="G272" s="71"/>
    </row>
    <row r="273" spans="1:7" s="72" customFormat="1" ht="18">
      <c r="A273" s="80">
        <v>198</v>
      </c>
      <c r="B273" s="120" t="s">
        <v>281</v>
      </c>
      <c r="C273" s="118" t="s">
        <v>103</v>
      </c>
      <c r="D273" s="112">
        <v>0</v>
      </c>
      <c r="E273" s="119">
        <v>20</v>
      </c>
      <c r="F273" s="71"/>
      <c r="G273" s="71"/>
    </row>
    <row r="274" spans="1:7" s="72" customFormat="1" ht="18">
      <c r="A274" s="80">
        <v>199</v>
      </c>
      <c r="B274" s="120" t="s">
        <v>282</v>
      </c>
      <c r="C274" s="118" t="s">
        <v>104</v>
      </c>
      <c r="D274" s="112">
        <v>0</v>
      </c>
      <c r="E274" s="119">
        <v>5</v>
      </c>
      <c r="F274" s="71"/>
      <c r="G274" s="71"/>
    </row>
    <row r="275" spans="1:7" s="72" customFormat="1" ht="18">
      <c r="A275" s="80">
        <v>200</v>
      </c>
      <c r="B275" s="120" t="s">
        <v>283</v>
      </c>
      <c r="C275" s="118" t="s">
        <v>104</v>
      </c>
      <c r="D275" s="112">
        <v>0</v>
      </c>
      <c r="E275" s="119">
        <v>250</v>
      </c>
      <c r="F275" s="71"/>
      <c r="G275" s="71"/>
    </row>
    <row r="276" spans="1:7" s="72" customFormat="1" ht="18">
      <c r="A276" s="80">
        <v>201</v>
      </c>
      <c r="B276" s="120" t="s">
        <v>284</v>
      </c>
      <c r="C276" s="118" t="s">
        <v>104</v>
      </c>
      <c r="D276" s="112">
        <v>0</v>
      </c>
      <c r="E276" s="119">
        <v>4</v>
      </c>
      <c r="F276" s="71"/>
      <c r="G276" s="71"/>
    </row>
    <row r="277" spans="1:7" s="72" customFormat="1" ht="18">
      <c r="A277" s="80">
        <v>202</v>
      </c>
      <c r="B277" s="120" t="s">
        <v>285</v>
      </c>
      <c r="C277" s="118" t="s">
        <v>104</v>
      </c>
      <c r="D277" s="112">
        <v>0</v>
      </c>
      <c r="E277" s="119">
        <v>4</v>
      </c>
      <c r="F277" s="71"/>
      <c r="G277" s="71"/>
    </row>
    <row r="278" spans="1:7" s="72" customFormat="1" ht="18">
      <c r="A278" s="80">
        <v>203</v>
      </c>
      <c r="B278" s="120" t="s">
        <v>286</v>
      </c>
      <c r="C278" s="118" t="s">
        <v>104</v>
      </c>
      <c r="D278" s="112">
        <v>0</v>
      </c>
      <c r="E278" s="119">
        <v>4</v>
      </c>
      <c r="F278" s="71"/>
      <c r="G278" s="71"/>
    </row>
    <row r="279" spans="1:7" s="72" customFormat="1" ht="18">
      <c r="A279" s="80">
        <v>204</v>
      </c>
      <c r="B279" s="120" t="s">
        <v>287</v>
      </c>
      <c r="C279" s="118" t="s">
        <v>104</v>
      </c>
      <c r="D279" s="112">
        <v>0</v>
      </c>
      <c r="E279" s="119">
        <v>8</v>
      </c>
      <c r="F279" s="71"/>
      <c r="G279" s="71"/>
    </row>
    <row r="280" spans="1:7" s="72" customFormat="1" ht="18">
      <c r="A280" s="80">
        <v>205</v>
      </c>
      <c r="B280" s="120" t="s">
        <v>288</v>
      </c>
      <c r="C280" s="118" t="s">
        <v>104</v>
      </c>
      <c r="D280" s="112">
        <v>0</v>
      </c>
      <c r="E280" s="119">
        <v>8</v>
      </c>
      <c r="F280" s="71"/>
      <c r="G280" s="71"/>
    </row>
    <row r="281" spans="1:7" s="72" customFormat="1" ht="36">
      <c r="A281" s="80">
        <v>206</v>
      </c>
      <c r="B281" s="120" t="s">
        <v>289</v>
      </c>
      <c r="C281" s="118" t="s">
        <v>110</v>
      </c>
      <c r="D281" s="112">
        <v>0</v>
      </c>
      <c r="E281" s="119">
        <v>3</v>
      </c>
      <c r="F281" s="71"/>
      <c r="G281" s="71"/>
    </row>
    <row r="282" spans="1:7" s="72" customFormat="1" ht="36">
      <c r="A282" s="80">
        <v>207</v>
      </c>
      <c r="B282" s="120" t="s">
        <v>384</v>
      </c>
      <c r="C282" s="118" t="s">
        <v>103</v>
      </c>
      <c r="D282" s="112">
        <v>0</v>
      </c>
      <c r="E282" s="119">
        <v>16</v>
      </c>
      <c r="F282" s="71"/>
      <c r="G282" s="71"/>
    </row>
    <row r="283" spans="1:7" s="72" customFormat="1" ht="18">
      <c r="A283" s="80">
        <v>208</v>
      </c>
      <c r="B283" s="120" t="s">
        <v>290</v>
      </c>
      <c r="C283" s="118" t="s">
        <v>34</v>
      </c>
      <c r="D283" s="112">
        <v>0</v>
      </c>
      <c r="E283" s="119">
        <v>100</v>
      </c>
      <c r="F283" s="71"/>
      <c r="G283" s="71"/>
    </row>
    <row r="284" spans="1:7" s="72" customFormat="1" ht="18">
      <c r="A284" s="80">
        <v>209</v>
      </c>
      <c r="B284" s="117" t="s">
        <v>291</v>
      </c>
      <c r="C284" s="118" t="s">
        <v>34</v>
      </c>
      <c r="D284" s="112">
        <v>0</v>
      </c>
      <c r="E284" s="119">
        <v>1000</v>
      </c>
      <c r="F284" s="71"/>
      <c r="G284" s="71"/>
    </row>
    <row r="285" spans="1:7" s="72" customFormat="1" ht="18">
      <c r="A285" s="80">
        <v>210</v>
      </c>
      <c r="B285" s="120" t="s">
        <v>147</v>
      </c>
      <c r="C285" s="118" t="s">
        <v>103</v>
      </c>
      <c r="D285" s="112">
        <v>0</v>
      </c>
      <c r="E285" s="119">
        <v>5</v>
      </c>
      <c r="F285" s="71"/>
      <c r="G285" s="71"/>
    </row>
    <row r="286" spans="1:7" s="72" customFormat="1" ht="18">
      <c r="A286" s="80">
        <v>211</v>
      </c>
      <c r="B286" s="120" t="s">
        <v>235</v>
      </c>
      <c r="C286" s="118" t="s">
        <v>104</v>
      </c>
      <c r="D286" s="112">
        <v>0</v>
      </c>
      <c r="E286" s="119">
        <v>600</v>
      </c>
      <c r="F286" s="71"/>
      <c r="G286" s="71"/>
    </row>
    <row r="287" spans="1:7" s="72" customFormat="1" ht="18">
      <c r="A287" s="80">
        <v>212</v>
      </c>
      <c r="B287" s="120" t="s">
        <v>292</v>
      </c>
      <c r="C287" s="118" t="s">
        <v>104</v>
      </c>
      <c r="D287" s="112">
        <v>0</v>
      </c>
      <c r="E287" s="119">
        <v>600</v>
      </c>
      <c r="F287" s="71"/>
      <c r="G287" s="71"/>
    </row>
    <row r="288" spans="1:7" s="72" customFormat="1" ht="36">
      <c r="A288" s="80">
        <v>213</v>
      </c>
      <c r="B288" s="120" t="s">
        <v>236</v>
      </c>
      <c r="C288" s="118" t="s">
        <v>104</v>
      </c>
      <c r="D288" s="112">
        <v>0</v>
      </c>
      <c r="E288" s="119">
        <v>800</v>
      </c>
      <c r="F288" s="71"/>
      <c r="G288" s="71"/>
    </row>
    <row r="289" spans="1:7" s="72" customFormat="1" ht="18">
      <c r="A289" s="80">
        <v>214</v>
      </c>
      <c r="B289" s="120" t="s">
        <v>148</v>
      </c>
      <c r="C289" s="118" t="s">
        <v>34</v>
      </c>
      <c r="D289" s="112">
        <v>0</v>
      </c>
      <c r="E289" s="119">
        <v>249</v>
      </c>
      <c r="F289" s="71"/>
      <c r="G289" s="71"/>
    </row>
    <row r="290" spans="1:7" s="72" customFormat="1" ht="18">
      <c r="A290" s="80">
        <v>215</v>
      </c>
      <c r="B290" s="120" t="s">
        <v>237</v>
      </c>
      <c r="C290" s="118" t="s">
        <v>34</v>
      </c>
      <c r="D290" s="112">
        <v>0</v>
      </c>
      <c r="E290" s="119">
        <v>19</v>
      </c>
      <c r="F290" s="71"/>
      <c r="G290" s="71"/>
    </row>
    <row r="291" spans="1:7" s="72" customFormat="1" ht="36">
      <c r="A291" s="80">
        <v>216</v>
      </c>
      <c r="B291" s="120" t="s">
        <v>385</v>
      </c>
      <c r="C291" s="118" t="s">
        <v>34</v>
      </c>
      <c r="D291" s="112">
        <v>0</v>
      </c>
      <c r="E291" s="119">
        <v>50</v>
      </c>
      <c r="F291" s="71"/>
      <c r="G291" s="71"/>
    </row>
    <row r="292" spans="1:7" s="72" customFormat="1" ht="36">
      <c r="A292" s="80">
        <v>217</v>
      </c>
      <c r="B292" s="120" t="s">
        <v>238</v>
      </c>
      <c r="C292" s="118" t="s">
        <v>34</v>
      </c>
      <c r="D292" s="112">
        <v>0</v>
      </c>
      <c r="E292" s="119">
        <v>10</v>
      </c>
      <c r="F292" s="71"/>
      <c r="G292" s="71"/>
    </row>
    <row r="293" spans="1:7" s="72" customFormat="1" ht="18">
      <c r="A293" s="80">
        <v>218</v>
      </c>
      <c r="B293" s="120" t="s">
        <v>205</v>
      </c>
      <c r="C293" s="118" t="s">
        <v>34</v>
      </c>
      <c r="D293" s="112">
        <v>0</v>
      </c>
      <c r="E293" s="119">
        <v>700</v>
      </c>
      <c r="F293" s="71"/>
      <c r="G293" s="71"/>
    </row>
    <row r="294" spans="1:7" s="72" customFormat="1" ht="54">
      <c r="A294" s="80">
        <v>219</v>
      </c>
      <c r="B294" s="120" t="s">
        <v>326</v>
      </c>
      <c r="C294" s="118" t="s">
        <v>34</v>
      </c>
      <c r="D294" s="112">
        <v>0</v>
      </c>
      <c r="E294" s="119">
        <v>103.6</v>
      </c>
      <c r="F294" s="71"/>
      <c r="G294" s="71"/>
    </row>
    <row r="295" spans="1:7" s="72" customFormat="1" ht="36">
      <c r="A295" s="80">
        <v>220</v>
      </c>
      <c r="B295" s="120" t="s">
        <v>327</v>
      </c>
      <c r="C295" s="118" t="s">
        <v>34</v>
      </c>
      <c r="D295" s="112">
        <v>0</v>
      </c>
      <c r="E295" s="119">
        <v>2120</v>
      </c>
      <c r="F295" s="71"/>
      <c r="G295" s="71"/>
    </row>
    <row r="296" spans="1:7" s="72" customFormat="1" ht="36">
      <c r="A296" s="80">
        <v>221</v>
      </c>
      <c r="B296" s="120" t="s">
        <v>327</v>
      </c>
      <c r="C296" s="118" t="s">
        <v>34</v>
      </c>
      <c r="D296" s="112">
        <v>0</v>
      </c>
      <c r="E296" s="119">
        <v>280</v>
      </c>
      <c r="F296" s="71"/>
      <c r="G296" s="71"/>
    </row>
    <row r="297" spans="1:7" s="72" customFormat="1" ht="18">
      <c r="A297" s="80">
        <v>222</v>
      </c>
      <c r="B297" s="120" t="s">
        <v>328</v>
      </c>
      <c r="C297" s="118" t="s">
        <v>34</v>
      </c>
      <c r="D297" s="112">
        <v>0</v>
      </c>
      <c r="E297" s="119">
        <v>420</v>
      </c>
      <c r="F297" s="71"/>
      <c r="G297" s="71"/>
    </row>
    <row r="298" spans="1:7" s="72" customFormat="1" ht="18">
      <c r="A298" s="80">
        <v>223</v>
      </c>
      <c r="B298" s="120" t="s">
        <v>329</v>
      </c>
      <c r="C298" s="118" t="s">
        <v>34</v>
      </c>
      <c r="D298" s="112">
        <v>0</v>
      </c>
      <c r="E298" s="119">
        <v>440</v>
      </c>
      <c r="F298" s="71"/>
      <c r="G298" s="71"/>
    </row>
    <row r="299" spans="1:7" s="72" customFormat="1" ht="36">
      <c r="A299" s="80">
        <v>224</v>
      </c>
      <c r="B299" s="120" t="s">
        <v>386</v>
      </c>
      <c r="C299" s="118" t="s">
        <v>34</v>
      </c>
      <c r="D299" s="112">
        <v>0</v>
      </c>
      <c r="E299" s="119">
        <v>74</v>
      </c>
      <c r="F299" s="71"/>
      <c r="G299" s="71"/>
    </row>
    <row r="300" spans="1:7" s="72" customFormat="1" ht="36">
      <c r="A300" s="80">
        <v>225</v>
      </c>
      <c r="B300" s="120" t="s">
        <v>386</v>
      </c>
      <c r="C300" s="118" t="s">
        <v>34</v>
      </c>
      <c r="D300" s="112">
        <v>0</v>
      </c>
      <c r="E300" s="119">
        <v>926</v>
      </c>
      <c r="F300" s="71"/>
      <c r="G300" s="71"/>
    </row>
    <row r="301" spans="1:7" ht="18">
      <c r="A301" s="4">
        <v>226</v>
      </c>
      <c r="B301" s="12" t="s">
        <v>293</v>
      </c>
      <c r="C301" s="13" t="s">
        <v>104</v>
      </c>
      <c r="D301" s="10">
        <v>0</v>
      </c>
      <c r="E301" s="14">
        <v>76</v>
      </c>
      <c r="F301" s="1"/>
      <c r="G301" s="1"/>
    </row>
    <row r="302" spans="1:7" ht="36">
      <c r="A302" s="4">
        <v>227</v>
      </c>
      <c r="B302" s="12" t="s">
        <v>330</v>
      </c>
      <c r="C302" s="13" t="s">
        <v>104</v>
      </c>
      <c r="D302" s="10">
        <v>0</v>
      </c>
      <c r="E302" s="14">
        <v>6400</v>
      </c>
      <c r="F302" s="1"/>
      <c r="G302" s="1"/>
    </row>
    <row r="303" spans="1:7" ht="36">
      <c r="A303" s="4">
        <v>228</v>
      </c>
      <c r="B303" s="12" t="s">
        <v>387</v>
      </c>
      <c r="C303" s="13" t="s">
        <v>104</v>
      </c>
      <c r="D303" s="10">
        <v>0</v>
      </c>
      <c r="E303" s="14">
        <v>1910</v>
      </c>
      <c r="F303" s="1"/>
      <c r="G303" s="1"/>
    </row>
    <row r="304" spans="1:7" ht="36">
      <c r="A304" s="4">
        <v>229</v>
      </c>
      <c r="B304" s="12" t="s">
        <v>388</v>
      </c>
      <c r="C304" s="13" t="s">
        <v>104</v>
      </c>
      <c r="D304" s="10">
        <v>0</v>
      </c>
      <c r="E304" s="14">
        <v>1560</v>
      </c>
      <c r="F304" s="1"/>
      <c r="G304" s="1"/>
    </row>
    <row r="305" spans="1:7" ht="36">
      <c r="A305" s="4">
        <v>230</v>
      </c>
      <c r="B305" s="12" t="s">
        <v>389</v>
      </c>
      <c r="C305" s="13" t="s">
        <v>104</v>
      </c>
      <c r="D305" s="10">
        <v>0</v>
      </c>
      <c r="E305" s="14">
        <v>1100</v>
      </c>
      <c r="F305" s="1"/>
      <c r="G305" s="1"/>
    </row>
    <row r="306" spans="1:7" ht="36">
      <c r="A306" s="4">
        <v>231</v>
      </c>
      <c r="B306" s="12" t="s">
        <v>390</v>
      </c>
      <c r="C306" s="13" t="s">
        <v>104</v>
      </c>
      <c r="D306" s="10">
        <v>0</v>
      </c>
      <c r="E306" s="14">
        <v>4884</v>
      </c>
      <c r="F306" s="1"/>
      <c r="G306" s="1"/>
    </row>
    <row r="307" spans="1:7" ht="18">
      <c r="A307" s="4">
        <v>232</v>
      </c>
      <c r="B307" s="12" t="s">
        <v>294</v>
      </c>
      <c r="C307" s="13" t="s">
        <v>104</v>
      </c>
      <c r="D307" s="10">
        <v>0</v>
      </c>
      <c r="E307" s="14">
        <v>5</v>
      </c>
      <c r="F307" s="1"/>
      <c r="G307" s="1"/>
    </row>
    <row r="308" spans="1:7" ht="18">
      <c r="A308" s="4">
        <v>233</v>
      </c>
      <c r="B308" s="12" t="s">
        <v>295</v>
      </c>
      <c r="C308" s="13" t="s">
        <v>104</v>
      </c>
      <c r="D308" s="10">
        <v>0</v>
      </c>
      <c r="E308" s="14">
        <v>3</v>
      </c>
      <c r="F308" s="1"/>
      <c r="G308" s="1"/>
    </row>
    <row r="309" spans="1:7" ht="18">
      <c r="A309" s="4">
        <v>234</v>
      </c>
      <c r="B309" s="12" t="s">
        <v>296</v>
      </c>
      <c r="C309" s="13" t="s">
        <v>104</v>
      </c>
      <c r="D309" s="10">
        <v>0</v>
      </c>
      <c r="E309" s="14">
        <v>18</v>
      </c>
      <c r="F309" s="1"/>
      <c r="G309" s="1"/>
    </row>
    <row r="310" spans="1:7" ht="18">
      <c r="A310" s="4">
        <v>235</v>
      </c>
      <c r="B310" s="12" t="s">
        <v>297</v>
      </c>
      <c r="C310" s="13" t="s">
        <v>104</v>
      </c>
      <c r="D310" s="10">
        <v>0</v>
      </c>
      <c r="E310" s="14">
        <v>20</v>
      </c>
      <c r="F310" s="1"/>
      <c r="G310" s="1"/>
    </row>
    <row r="311" spans="1:7" ht="18">
      <c r="A311" s="4">
        <v>236</v>
      </c>
      <c r="B311" s="12" t="s">
        <v>298</v>
      </c>
      <c r="C311" s="13" t="s">
        <v>34</v>
      </c>
      <c r="D311" s="10">
        <v>0</v>
      </c>
      <c r="E311" s="14">
        <v>3</v>
      </c>
      <c r="F311" s="1"/>
      <c r="G311" s="1"/>
    </row>
    <row r="312" spans="1:7" ht="34.5">
      <c r="A312" s="4">
        <v>237</v>
      </c>
      <c r="B312" s="51" t="s">
        <v>391</v>
      </c>
      <c r="C312" s="13" t="s">
        <v>34</v>
      </c>
      <c r="D312" s="10">
        <v>0</v>
      </c>
      <c r="E312" s="14">
        <v>160</v>
      </c>
      <c r="F312" s="1"/>
      <c r="G312" s="1"/>
    </row>
    <row r="313" spans="1:7" ht="18">
      <c r="A313" s="4">
        <v>238</v>
      </c>
      <c r="B313" s="12" t="s">
        <v>299</v>
      </c>
      <c r="C313" s="13" t="s">
        <v>104</v>
      </c>
      <c r="D313" s="10">
        <v>0</v>
      </c>
      <c r="E313" s="14">
        <v>200</v>
      </c>
      <c r="F313" s="1"/>
      <c r="G313" s="1"/>
    </row>
    <row r="314" spans="1:7" ht="18">
      <c r="A314" s="4">
        <v>239</v>
      </c>
      <c r="B314" s="12" t="s">
        <v>300</v>
      </c>
      <c r="C314" s="13" t="s">
        <v>104</v>
      </c>
      <c r="D314" s="10">
        <v>0</v>
      </c>
      <c r="E314" s="14">
        <v>200</v>
      </c>
      <c r="F314" s="1"/>
      <c r="G314" s="1"/>
    </row>
    <row r="315" spans="1:7" ht="18">
      <c r="A315" s="62"/>
      <c r="B315" s="63"/>
      <c r="C315" s="63"/>
      <c r="D315" s="63"/>
      <c r="E315" s="64"/>
      <c r="F315" s="1"/>
      <c r="G315" s="1"/>
    </row>
    <row r="316" spans="1:7" ht="18">
      <c r="A316" s="8">
        <v>240</v>
      </c>
      <c r="B316" s="15" t="s">
        <v>179</v>
      </c>
      <c r="C316" s="16" t="s">
        <v>17</v>
      </c>
      <c r="D316" s="17">
        <v>0</v>
      </c>
      <c r="E316" s="7">
        <v>808</v>
      </c>
      <c r="F316" s="1"/>
      <c r="G316" s="1"/>
    </row>
    <row r="317" spans="1:7" ht="18">
      <c r="A317" s="8">
        <v>241</v>
      </c>
      <c r="B317" s="3" t="s">
        <v>410</v>
      </c>
      <c r="C317" s="11" t="s">
        <v>17</v>
      </c>
      <c r="D317" s="17">
        <v>0</v>
      </c>
      <c r="E317" s="7">
        <f>72</f>
        <v>72</v>
      </c>
      <c r="F317" s="1"/>
      <c r="G317" s="1"/>
    </row>
    <row r="318" spans="1:7" ht="18">
      <c r="A318" s="8">
        <v>242</v>
      </c>
      <c r="B318" s="3" t="s">
        <v>411</v>
      </c>
      <c r="C318" s="11" t="s">
        <v>17</v>
      </c>
      <c r="D318" s="17">
        <v>0</v>
      </c>
      <c r="E318" s="7">
        <f>216</f>
        <v>216</v>
      </c>
      <c r="F318" s="1"/>
      <c r="G318" s="1"/>
    </row>
    <row r="319" spans="1:7" ht="18">
      <c r="A319" s="8">
        <v>243</v>
      </c>
      <c r="B319" s="3" t="s">
        <v>412</v>
      </c>
      <c r="C319" s="11" t="s">
        <v>17</v>
      </c>
      <c r="D319" s="17">
        <v>0</v>
      </c>
      <c r="E319" s="7">
        <f>72+24</f>
        <v>96</v>
      </c>
      <c r="F319" s="1"/>
      <c r="G319" s="1"/>
    </row>
    <row r="320" spans="1:7" ht="18">
      <c r="A320" s="8">
        <v>244</v>
      </c>
      <c r="B320" s="15" t="s">
        <v>413</v>
      </c>
      <c r="C320" s="11" t="s">
        <v>17</v>
      </c>
      <c r="D320" s="17">
        <v>0</v>
      </c>
      <c r="E320" s="7">
        <f>420+420</f>
        <v>840</v>
      </c>
      <c r="F320" s="1"/>
      <c r="G320" s="1"/>
    </row>
    <row r="321" spans="1:7" ht="18">
      <c r="A321" s="8">
        <v>245</v>
      </c>
      <c r="B321" s="15" t="s">
        <v>414</v>
      </c>
      <c r="C321" s="11" t="s">
        <v>17</v>
      </c>
      <c r="D321" s="17">
        <v>0</v>
      </c>
      <c r="E321" s="7">
        <f>550+350</f>
        <v>900</v>
      </c>
      <c r="F321" s="1"/>
      <c r="G321" s="1"/>
    </row>
    <row r="322" spans="1:7" ht="18">
      <c r="A322" s="8">
        <v>246</v>
      </c>
      <c r="B322" s="24" t="s">
        <v>420</v>
      </c>
      <c r="C322" s="11" t="s">
        <v>17</v>
      </c>
      <c r="D322" s="17">
        <v>0</v>
      </c>
      <c r="E322" s="7">
        <f>450+450</f>
        <v>900</v>
      </c>
      <c r="F322" s="1"/>
      <c r="G322" s="1"/>
    </row>
    <row r="323" spans="1:7" ht="18">
      <c r="A323" s="8">
        <v>247</v>
      </c>
      <c r="B323" s="15" t="s">
        <v>415</v>
      </c>
      <c r="C323" s="11" t="s">
        <v>17</v>
      </c>
      <c r="D323" s="17">
        <v>0</v>
      </c>
      <c r="E323" s="7">
        <f>352+432</f>
        <v>784</v>
      </c>
      <c r="F323" s="1"/>
      <c r="G323" s="1"/>
    </row>
    <row r="324" spans="1:7" ht="18">
      <c r="A324" s="8">
        <v>248</v>
      </c>
      <c r="B324" s="15" t="s">
        <v>416</v>
      </c>
      <c r="C324" s="11" t="s">
        <v>17</v>
      </c>
      <c r="D324" s="17">
        <v>0</v>
      </c>
      <c r="E324" s="7">
        <f>37</f>
        <v>37</v>
      </c>
      <c r="F324" s="1"/>
      <c r="G324" s="1"/>
    </row>
    <row r="325" spans="1:7" ht="18">
      <c r="A325" s="8">
        <v>249</v>
      </c>
      <c r="B325" s="15" t="s">
        <v>224</v>
      </c>
      <c r="C325" s="11" t="s">
        <v>180</v>
      </c>
      <c r="D325" s="17">
        <v>0</v>
      </c>
      <c r="E325" s="7">
        <f>8+9</f>
        <v>17</v>
      </c>
      <c r="F325" s="1"/>
      <c r="G325" s="1"/>
    </row>
    <row r="326" spans="1:7" ht="36">
      <c r="A326" s="8">
        <v>250</v>
      </c>
      <c r="B326" s="15" t="s">
        <v>417</v>
      </c>
      <c r="C326" s="11" t="s">
        <v>17</v>
      </c>
      <c r="D326" s="17">
        <v>0</v>
      </c>
      <c r="E326" s="7">
        <f>2</f>
        <v>2</v>
      </c>
      <c r="F326" s="1"/>
      <c r="G326" s="1"/>
    </row>
    <row r="327" spans="1:7" ht="18">
      <c r="A327" s="8">
        <v>251</v>
      </c>
      <c r="B327" s="3" t="s">
        <v>418</v>
      </c>
      <c r="C327" s="11" t="s">
        <v>17</v>
      </c>
      <c r="D327" s="17">
        <v>0</v>
      </c>
      <c r="E327" s="7">
        <f>10</f>
        <v>10</v>
      </c>
      <c r="F327" s="1"/>
      <c r="G327" s="1"/>
    </row>
    <row r="328" spans="1:7" ht="18">
      <c r="A328" s="8">
        <v>252</v>
      </c>
      <c r="B328" s="3" t="s">
        <v>419</v>
      </c>
      <c r="C328" s="11" t="s">
        <v>17</v>
      </c>
      <c r="D328" s="17">
        <v>0</v>
      </c>
      <c r="E328" s="7">
        <f>120</f>
        <v>120</v>
      </c>
      <c r="F328" s="1"/>
      <c r="G328" s="1"/>
    </row>
    <row r="329" spans="1:7" ht="18">
      <c r="A329" s="8">
        <v>253</v>
      </c>
      <c r="B329" s="18" t="s">
        <v>301</v>
      </c>
      <c r="C329" s="11" t="s">
        <v>17</v>
      </c>
      <c r="D329" s="17">
        <v>0</v>
      </c>
      <c r="E329" s="7">
        <v>32</v>
      </c>
      <c r="F329" s="1"/>
      <c r="G329" s="1"/>
    </row>
    <row r="330" spans="1:7" ht="18">
      <c r="A330" s="8">
        <v>254</v>
      </c>
      <c r="B330" s="18" t="s">
        <v>302</v>
      </c>
      <c r="C330" s="11" t="s">
        <v>17</v>
      </c>
      <c r="D330" s="17">
        <v>0</v>
      </c>
      <c r="E330" s="7">
        <v>174</v>
      </c>
      <c r="F330" s="1"/>
      <c r="G330" s="1"/>
    </row>
    <row r="331" spans="1:7" ht="18">
      <c r="A331" s="8">
        <v>255</v>
      </c>
      <c r="B331" s="18" t="s">
        <v>303</v>
      </c>
      <c r="C331" s="11" t="s">
        <v>17</v>
      </c>
      <c r="D331" s="17">
        <v>0</v>
      </c>
      <c r="E331" s="7">
        <v>101</v>
      </c>
      <c r="F331" s="1"/>
      <c r="G331" s="1"/>
    </row>
    <row r="332" spans="1:7" ht="18">
      <c r="A332" s="8">
        <v>256</v>
      </c>
      <c r="B332" s="18" t="s">
        <v>304</v>
      </c>
      <c r="C332" s="11" t="s">
        <v>17</v>
      </c>
      <c r="D332" s="17">
        <v>0</v>
      </c>
      <c r="E332" s="7">
        <v>71</v>
      </c>
      <c r="F332" s="1"/>
      <c r="G332" s="1"/>
    </row>
    <row r="333" spans="1:7" ht="18">
      <c r="A333" s="57" t="s">
        <v>21</v>
      </c>
      <c r="B333" s="57"/>
      <c r="C333" s="57"/>
      <c r="D333" s="57"/>
      <c r="E333" s="57"/>
      <c r="F333" s="1"/>
      <c r="G333" s="1"/>
    </row>
    <row r="334" spans="1:7" ht="36">
      <c r="A334" s="9">
        <v>1</v>
      </c>
      <c r="B334" s="24" t="s">
        <v>332</v>
      </c>
      <c r="C334" s="5" t="s">
        <v>24</v>
      </c>
      <c r="D334" s="19">
        <v>0</v>
      </c>
      <c r="E334" s="7">
        <v>54</v>
      </c>
      <c r="F334" s="1"/>
      <c r="G334" s="1"/>
    </row>
    <row r="335" spans="1:7" ht="54">
      <c r="A335" s="7">
        <v>2</v>
      </c>
      <c r="B335" s="6" t="s">
        <v>313</v>
      </c>
      <c r="C335" s="20" t="s">
        <v>17</v>
      </c>
      <c r="D335" s="19">
        <v>0</v>
      </c>
      <c r="E335" s="7">
        <v>19</v>
      </c>
      <c r="F335" s="1"/>
      <c r="G335" s="1"/>
    </row>
    <row r="336" spans="1:7" ht="36">
      <c r="A336" s="9">
        <v>3</v>
      </c>
      <c r="B336" s="21" t="s">
        <v>314</v>
      </c>
      <c r="C336" s="20" t="s">
        <v>17</v>
      </c>
      <c r="D336" s="19">
        <v>0</v>
      </c>
      <c r="E336" s="7">
        <v>4</v>
      </c>
      <c r="F336" s="1"/>
      <c r="G336" s="1"/>
    </row>
    <row r="337" spans="1:7" ht="18">
      <c r="A337" s="9">
        <v>4</v>
      </c>
      <c r="B337" s="21" t="s">
        <v>402</v>
      </c>
      <c r="C337" s="20" t="s">
        <v>181</v>
      </c>
      <c r="D337" s="19">
        <v>0</v>
      </c>
      <c r="E337" s="7">
        <v>329</v>
      </c>
      <c r="F337" s="1"/>
      <c r="G337" s="1"/>
    </row>
    <row r="338" spans="1:7" ht="18">
      <c r="A338" s="7">
        <v>5</v>
      </c>
      <c r="B338" s="123" t="s">
        <v>409</v>
      </c>
      <c r="C338" s="19" t="s">
        <v>10</v>
      </c>
      <c r="D338" s="19">
        <v>0</v>
      </c>
      <c r="E338" s="7">
        <v>285</v>
      </c>
      <c r="F338" s="1"/>
      <c r="G338" s="1"/>
    </row>
    <row r="339" spans="1:7" ht="36">
      <c r="A339" s="9">
        <v>6</v>
      </c>
      <c r="B339" s="24" t="s">
        <v>392</v>
      </c>
      <c r="C339" s="19" t="s">
        <v>17</v>
      </c>
      <c r="D339" s="19">
        <v>0</v>
      </c>
      <c r="E339" s="7">
        <f>90+75</f>
        <v>165</v>
      </c>
      <c r="F339" s="1"/>
      <c r="G339" s="1"/>
    </row>
    <row r="340" spans="1:7" ht="31.5">
      <c r="A340" s="9">
        <v>7</v>
      </c>
      <c r="B340" s="53" t="s">
        <v>403</v>
      </c>
      <c r="C340" s="19" t="s">
        <v>17</v>
      </c>
      <c r="D340" s="19">
        <v>0</v>
      </c>
      <c r="E340" s="7">
        <f>270+124</f>
        <v>394</v>
      </c>
      <c r="F340" s="1"/>
      <c r="G340" s="1"/>
    </row>
    <row r="341" spans="1:7" ht="36">
      <c r="A341" s="7">
        <v>8</v>
      </c>
      <c r="B341" s="124" t="s">
        <v>404</v>
      </c>
      <c r="C341" s="19" t="s">
        <v>17</v>
      </c>
      <c r="D341" s="19">
        <v>0</v>
      </c>
      <c r="E341" s="7">
        <f>144+62+1356+11+222+1000+432+568</f>
        <v>3795</v>
      </c>
      <c r="F341" s="1"/>
      <c r="G341" s="1"/>
    </row>
    <row r="342" spans="1:7" ht="36">
      <c r="A342" s="9">
        <v>9</v>
      </c>
      <c r="B342" s="24" t="s">
        <v>393</v>
      </c>
      <c r="C342" s="19" t="s">
        <v>17</v>
      </c>
      <c r="D342" s="19">
        <v>0</v>
      </c>
      <c r="E342" s="7">
        <f>360+35</f>
        <v>395</v>
      </c>
      <c r="F342" s="1"/>
      <c r="G342" s="1"/>
    </row>
    <row r="343" spans="1:7" ht="36">
      <c r="A343" s="9">
        <v>10</v>
      </c>
      <c r="B343" s="24" t="s">
        <v>405</v>
      </c>
      <c r="C343" s="19" t="s">
        <v>17</v>
      </c>
      <c r="D343" s="19">
        <v>0</v>
      </c>
      <c r="E343" s="7">
        <f>391+106+136</f>
        <v>633</v>
      </c>
      <c r="F343" s="1"/>
      <c r="G343" s="1"/>
    </row>
    <row r="344" spans="1:7" ht="18">
      <c r="A344" s="7">
        <v>11</v>
      </c>
      <c r="B344" s="22" t="s">
        <v>18</v>
      </c>
      <c r="C344" s="19" t="s">
        <v>17</v>
      </c>
      <c r="D344" s="19">
        <v>0</v>
      </c>
      <c r="E344" s="7">
        <f>550+618</f>
        <v>1168</v>
      </c>
      <c r="F344" s="1"/>
      <c r="G344" s="1"/>
    </row>
    <row r="345" spans="1:7" ht="36">
      <c r="A345" s="9">
        <v>12</v>
      </c>
      <c r="B345" s="22" t="s">
        <v>333</v>
      </c>
      <c r="C345" s="5" t="s">
        <v>17</v>
      </c>
      <c r="D345" s="19">
        <v>0</v>
      </c>
      <c r="E345" s="7">
        <f>700+15+60+254+50</f>
        <v>1079</v>
      </c>
      <c r="F345" s="1"/>
      <c r="G345" s="1"/>
    </row>
    <row r="346" spans="1:7" ht="18">
      <c r="A346" s="9">
        <v>13</v>
      </c>
      <c r="B346" s="23" t="s">
        <v>315</v>
      </c>
      <c r="C346" s="20" t="s">
        <v>17</v>
      </c>
      <c r="D346" s="19">
        <v>0</v>
      </c>
      <c r="E346" s="7">
        <v>25</v>
      </c>
      <c r="F346" s="1"/>
      <c r="G346" s="1"/>
    </row>
    <row r="347" spans="1:7" ht="18">
      <c r="A347" s="7">
        <v>14</v>
      </c>
      <c r="B347" s="22" t="s">
        <v>406</v>
      </c>
      <c r="C347" s="19" t="s">
        <v>17</v>
      </c>
      <c r="D347" s="19">
        <v>0</v>
      </c>
      <c r="E347" s="7">
        <f>7</f>
        <v>7</v>
      </c>
      <c r="F347" s="1"/>
      <c r="G347" s="1"/>
    </row>
    <row r="348" spans="1:7" ht="18">
      <c r="A348" s="9">
        <v>15</v>
      </c>
      <c r="B348" s="52" t="s">
        <v>316</v>
      </c>
      <c r="C348" s="19" t="s">
        <v>17</v>
      </c>
      <c r="D348" s="19">
        <v>0</v>
      </c>
      <c r="E348" s="7">
        <v>4</v>
      </c>
      <c r="F348" s="1"/>
      <c r="G348" s="1"/>
    </row>
    <row r="349" spans="1:7" ht="18">
      <c r="A349" s="9">
        <v>16</v>
      </c>
      <c r="B349" s="52" t="s">
        <v>317</v>
      </c>
      <c r="C349" s="19" t="s">
        <v>17</v>
      </c>
      <c r="D349" s="19">
        <v>0</v>
      </c>
      <c r="E349" s="7">
        <v>1</v>
      </c>
      <c r="F349" s="1"/>
      <c r="G349" s="1"/>
    </row>
    <row r="350" spans="1:7" ht="31.5">
      <c r="A350" s="7">
        <v>17</v>
      </c>
      <c r="B350" s="53" t="s">
        <v>89</v>
      </c>
      <c r="C350" s="19" t="s">
        <v>17</v>
      </c>
      <c r="D350" s="19">
        <v>0</v>
      </c>
      <c r="E350" s="7">
        <f>2+14+1+15</f>
        <v>32</v>
      </c>
      <c r="F350" s="1"/>
      <c r="G350" s="1"/>
    </row>
    <row r="351" spans="1:7" ht="36">
      <c r="A351" s="9">
        <v>18</v>
      </c>
      <c r="B351" s="6" t="s">
        <v>26</v>
      </c>
      <c r="C351" s="25" t="s">
        <v>17</v>
      </c>
      <c r="D351" s="19">
        <v>0</v>
      </c>
      <c r="E351" s="7">
        <v>5</v>
      </c>
      <c r="F351" s="1"/>
      <c r="G351" s="1"/>
    </row>
    <row r="352" spans="1:7" ht="36">
      <c r="A352" s="9">
        <v>19</v>
      </c>
      <c r="B352" s="6" t="s">
        <v>27</v>
      </c>
      <c r="C352" s="25" t="s">
        <v>17</v>
      </c>
      <c r="D352" s="19">
        <v>0</v>
      </c>
      <c r="E352" s="7">
        <v>6</v>
      </c>
      <c r="F352" s="1"/>
      <c r="G352" s="1"/>
    </row>
    <row r="353" spans="1:7" ht="18">
      <c r="A353" s="7">
        <v>20</v>
      </c>
      <c r="B353" s="24" t="s">
        <v>407</v>
      </c>
      <c r="C353" s="25" t="s">
        <v>17</v>
      </c>
      <c r="D353" s="19">
        <v>0</v>
      </c>
      <c r="E353" s="7">
        <f>550+618</f>
        <v>1168</v>
      </c>
      <c r="F353" s="1"/>
      <c r="G353" s="1"/>
    </row>
    <row r="354" spans="1:7" ht="36">
      <c r="A354" s="9">
        <v>21</v>
      </c>
      <c r="B354" s="24" t="s">
        <v>408</v>
      </c>
      <c r="C354" s="19" t="s">
        <v>17</v>
      </c>
      <c r="D354" s="19">
        <v>0</v>
      </c>
      <c r="E354" s="7">
        <f>195+26+215+440</f>
        <v>876</v>
      </c>
      <c r="F354" s="1"/>
      <c r="G354" s="1"/>
    </row>
    <row r="355" spans="1:7" ht="18">
      <c r="A355" s="9">
        <v>22</v>
      </c>
      <c r="B355" s="24" t="s">
        <v>340</v>
      </c>
      <c r="C355" s="19" t="s">
        <v>17</v>
      </c>
      <c r="D355" s="19">
        <v>0</v>
      </c>
      <c r="E355" s="7">
        <f>1+1</f>
        <v>2</v>
      </c>
      <c r="F355" s="1"/>
      <c r="G355" s="1"/>
    </row>
    <row r="356" spans="1:7" ht="18">
      <c r="A356" s="7">
        <v>23</v>
      </c>
      <c r="B356" s="24" t="s">
        <v>341</v>
      </c>
      <c r="C356" s="19" t="s">
        <v>17</v>
      </c>
      <c r="D356" s="19">
        <v>0</v>
      </c>
      <c r="E356" s="7">
        <f>3+1</f>
        <v>4</v>
      </c>
      <c r="F356" s="1"/>
      <c r="G356" s="1"/>
    </row>
    <row r="357" spans="1:7" ht="18">
      <c r="A357" s="7"/>
      <c r="B357" s="24" t="s">
        <v>306</v>
      </c>
      <c r="C357" s="19" t="s">
        <v>17</v>
      </c>
      <c r="D357" s="19">
        <v>0</v>
      </c>
      <c r="E357" s="7">
        <v>2</v>
      </c>
      <c r="F357" s="1"/>
      <c r="G357" s="1"/>
    </row>
    <row r="358" spans="1:7" ht="36">
      <c r="A358" s="9">
        <v>24</v>
      </c>
      <c r="B358" s="6" t="s">
        <v>88</v>
      </c>
      <c r="C358" s="20" t="s">
        <v>23</v>
      </c>
      <c r="D358" s="19">
        <v>0</v>
      </c>
      <c r="E358" s="7">
        <v>10</v>
      </c>
      <c r="F358" s="1"/>
      <c r="G358" s="1"/>
    </row>
    <row r="359" spans="1:7" ht="36">
      <c r="A359" s="9">
        <v>25</v>
      </c>
      <c r="B359" s="6" t="s">
        <v>334</v>
      </c>
      <c r="C359" s="20" t="s">
        <v>23</v>
      </c>
      <c r="D359" s="19">
        <v>0</v>
      </c>
      <c r="E359" s="7">
        <f>3+170</f>
        <v>173</v>
      </c>
      <c r="F359" s="1"/>
      <c r="G359" s="1"/>
    </row>
    <row r="360" spans="1:7" ht="63">
      <c r="A360" s="7">
        <v>26</v>
      </c>
      <c r="B360" s="54" t="s">
        <v>338</v>
      </c>
      <c r="C360" s="20" t="s">
        <v>25</v>
      </c>
      <c r="D360" s="19">
        <v>0</v>
      </c>
      <c r="E360" s="7">
        <v>1</v>
      </c>
      <c r="F360" s="1"/>
      <c r="G360" s="1"/>
    </row>
    <row r="361" spans="1:7" ht="36">
      <c r="A361" s="9">
        <v>27</v>
      </c>
      <c r="B361" s="6" t="s">
        <v>335</v>
      </c>
      <c r="C361" s="20" t="s">
        <v>23</v>
      </c>
      <c r="D361" s="19">
        <v>0</v>
      </c>
      <c r="E361" s="7">
        <v>239</v>
      </c>
      <c r="F361" s="1"/>
      <c r="G361" s="1"/>
    </row>
    <row r="362" spans="1:7" ht="18">
      <c r="A362" s="9">
        <v>28</v>
      </c>
      <c r="B362" s="24" t="s">
        <v>90</v>
      </c>
      <c r="C362" s="19" t="s">
        <v>17</v>
      </c>
      <c r="D362" s="19">
        <v>0</v>
      </c>
      <c r="E362" s="7">
        <f>7</f>
        <v>7</v>
      </c>
      <c r="F362" s="1"/>
      <c r="G362" s="1"/>
    </row>
    <row r="363" spans="1:7" ht="18">
      <c r="A363" s="57" t="s">
        <v>22</v>
      </c>
      <c r="B363" s="57"/>
      <c r="C363" s="57"/>
      <c r="D363" s="57"/>
      <c r="E363" s="57"/>
      <c r="F363" s="1"/>
      <c r="G363" s="1"/>
    </row>
    <row r="364" spans="1:7" ht="36">
      <c r="A364" s="26">
        <v>1</v>
      </c>
      <c r="B364" s="30" t="s">
        <v>394</v>
      </c>
      <c r="C364" s="5" t="s">
        <v>17</v>
      </c>
      <c r="D364" s="5">
        <v>0</v>
      </c>
      <c r="E364" s="5">
        <f>975</f>
        <v>975</v>
      </c>
      <c r="F364" s="1"/>
      <c r="G364" s="1"/>
    </row>
    <row r="365" spans="1:7" ht="36">
      <c r="A365" s="26">
        <v>2</v>
      </c>
      <c r="B365" s="30" t="s">
        <v>395</v>
      </c>
      <c r="C365" s="5" t="s">
        <v>17</v>
      </c>
      <c r="D365" s="5">
        <v>0</v>
      </c>
      <c r="E365" s="5">
        <v>1700</v>
      </c>
      <c r="F365" s="1"/>
      <c r="G365" s="1"/>
    </row>
    <row r="366" spans="1:7" ht="31.5">
      <c r="A366" s="26">
        <v>3</v>
      </c>
      <c r="B366" s="122" t="s">
        <v>396</v>
      </c>
      <c r="C366" s="8" t="s">
        <v>17</v>
      </c>
      <c r="D366" s="5">
        <v>0</v>
      </c>
      <c r="E366" s="7">
        <v>103</v>
      </c>
      <c r="F366" s="1"/>
      <c r="G366" s="1"/>
    </row>
    <row r="367" spans="1:7" ht="36">
      <c r="A367" s="26">
        <v>4</v>
      </c>
      <c r="B367" s="27" t="s">
        <v>336</v>
      </c>
      <c r="C367" s="5" t="s">
        <v>46</v>
      </c>
      <c r="D367" s="5">
        <v>0</v>
      </c>
      <c r="E367" s="5">
        <f>1280</f>
        <v>1280</v>
      </c>
      <c r="F367" s="1"/>
      <c r="G367" s="1"/>
    </row>
    <row r="368" spans="1:7" ht="18">
      <c r="A368" s="26">
        <v>5</v>
      </c>
      <c r="B368" s="31" t="s">
        <v>339</v>
      </c>
      <c r="C368" s="5" t="s">
        <v>17</v>
      </c>
      <c r="D368" s="5">
        <v>0</v>
      </c>
      <c r="E368" s="5">
        <f>3302</f>
        <v>3302</v>
      </c>
      <c r="F368" s="1"/>
      <c r="G368" s="1"/>
    </row>
    <row r="369" spans="1:7" ht="18">
      <c r="A369" s="26">
        <v>6</v>
      </c>
      <c r="B369" s="31" t="s">
        <v>401</v>
      </c>
      <c r="C369" s="5" t="s">
        <v>17</v>
      </c>
      <c r="D369" s="5">
        <v>0</v>
      </c>
      <c r="E369" s="5">
        <f>12</f>
        <v>12</v>
      </c>
      <c r="F369" s="1"/>
      <c r="G369" s="1"/>
    </row>
    <row r="370" spans="1:7" ht="18">
      <c r="A370" s="26">
        <v>7</v>
      </c>
      <c r="B370" s="31" t="s">
        <v>90</v>
      </c>
      <c r="C370" s="5" t="s">
        <v>17</v>
      </c>
      <c r="D370" s="5">
        <v>0</v>
      </c>
      <c r="E370" s="5">
        <f>4</f>
        <v>4</v>
      </c>
      <c r="F370" s="1"/>
      <c r="G370" s="1"/>
    </row>
    <row r="371" spans="1:7" ht="36">
      <c r="A371" s="26">
        <v>8</v>
      </c>
      <c r="B371" s="28" t="s">
        <v>397</v>
      </c>
      <c r="C371" s="8" t="s">
        <v>23</v>
      </c>
      <c r="D371" s="5">
        <v>0</v>
      </c>
      <c r="E371" s="7">
        <v>20</v>
      </c>
      <c r="F371" s="1"/>
      <c r="G371" s="1"/>
    </row>
    <row r="372" spans="1:7" ht="18">
      <c r="A372" s="26">
        <v>9</v>
      </c>
      <c r="B372" s="28" t="s">
        <v>92</v>
      </c>
      <c r="C372" s="8" t="s">
        <v>25</v>
      </c>
      <c r="D372" s="5">
        <v>0</v>
      </c>
      <c r="E372" s="7">
        <v>10</v>
      </c>
      <c r="F372" s="1"/>
      <c r="G372" s="1"/>
    </row>
    <row r="373" spans="1:7" ht="18">
      <c r="A373" s="26">
        <v>10</v>
      </c>
      <c r="B373" s="29" t="s">
        <v>93</v>
      </c>
      <c r="C373" s="8" t="s">
        <v>25</v>
      </c>
      <c r="D373" s="5">
        <v>0</v>
      </c>
      <c r="E373" s="7">
        <v>9</v>
      </c>
      <c r="F373" s="1"/>
      <c r="G373" s="1"/>
    </row>
    <row r="374" spans="1:7" ht="18">
      <c r="A374" s="26">
        <v>11</v>
      </c>
      <c r="B374" s="30" t="s">
        <v>398</v>
      </c>
      <c r="C374" s="8" t="s">
        <v>17</v>
      </c>
      <c r="D374" s="5">
        <v>0</v>
      </c>
      <c r="E374" s="7">
        <v>1</v>
      </c>
      <c r="F374" s="1"/>
      <c r="G374" s="1"/>
    </row>
    <row r="375" spans="1:7" ht="31.5">
      <c r="A375" s="26">
        <v>12</v>
      </c>
      <c r="B375" s="55" t="s">
        <v>91</v>
      </c>
      <c r="C375" s="5" t="s">
        <v>9</v>
      </c>
      <c r="D375" s="5">
        <v>0</v>
      </c>
      <c r="E375" s="5">
        <f>37</f>
        <v>37</v>
      </c>
      <c r="F375" s="1"/>
      <c r="G375" s="1"/>
    </row>
    <row r="376" spans="1:7" ht="18">
      <c r="A376" s="65" t="s">
        <v>307</v>
      </c>
      <c r="B376" s="66"/>
      <c r="C376" s="66"/>
      <c r="D376" s="66"/>
      <c r="E376" s="67"/>
      <c r="F376" s="1"/>
      <c r="G376" s="1"/>
    </row>
    <row r="377" spans="1:7" ht="18">
      <c r="A377" s="26">
        <v>1</v>
      </c>
      <c r="B377" s="31" t="s">
        <v>309</v>
      </c>
      <c r="C377" s="5" t="s">
        <v>17</v>
      </c>
      <c r="D377" s="5">
        <v>0</v>
      </c>
      <c r="E377" s="5">
        <v>500</v>
      </c>
      <c r="F377" s="1"/>
      <c r="G377" s="1"/>
    </row>
    <row r="378" spans="1:7" ht="18">
      <c r="A378" s="26">
        <v>2</v>
      </c>
      <c r="B378" s="31" t="s">
        <v>310</v>
      </c>
      <c r="C378" s="5" t="s">
        <v>17</v>
      </c>
      <c r="D378" s="5">
        <v>0</v>
      </c>
      <c r="E378" s="5">
        <v>39</v>
      </c>
      <c r="F378" s="1"/>
      <c r="G378" s="1"/>
    </row>
    <row r="379" spans="1:7" ht="18">
      <c r="A379" s="26">
        <v>3</v>
      </c>
      <c r="B379" s="31" t="s">
        <v>312</v>
      </c>
      <c r="C379" s="5" t="s">
        <v>17</v>
      </c>
      <c r="D379" s="5">
        <v>0</v>
      </c>
      <c r="E379" s="5">
        <v>183</v>
      </c>
      <c r="F379" s="1"/>
      <c r="G379" s="1"/>
    </row>
    <row r="380" spans="1:7" ht="18">
      <c r="A380" s="26">
        <v>4</v>
      </c>
      <c r="B380" s="31" t="s">
        <v>308</v>
      </c>
      <c r="C380" s="5" t="s">
        <v>17</v>
      </c>
      <c r="D380" s="5">
        <v>0</v>
      </c>
      <c r="E380" s="5">
        <v>10000</v>
      </c>
      <c r="F380" s="1"/>
      <c r="G380" s="1"/>
    </row>
    <row r="381" spans="1:7" ht="18">
      <c r="A381" s="26">
        <v>5</v>
      </c>
      <c r="B381" s="31" t="s">
        <v>311</v>
      </c>
      <c r="C381" s="5" t="s">
        <v>17</v>
      </c>
      <c r="D381" s="5">
        <v>0</v>
      </c>
      <c r="E381" s="5">
        <v>2000</v>
      </c>
      <c r="F381" s="1"/>
      <c r="G381" s="1"/>
    </row>
    <row r="382" spans="1:7" ht="18">
      <c r="A382" s="58" t="s">
        <v>51</v>
      </c>
      <c r="B382" s="58"/>
      <c r="C382" s="58"/>
      <c r="D382" s="58"/>
      <c r="E382" s="58"/>
      <c r="F382" s="1"/>
      <c r="G382" s="1"/>
    </row>
    <row r="383" spans="1:7" ht="18">
      <c r="A383" s="7">
        <v>1</v>
      </c>
      <c r="B383" s="30" t="s">
        <v>19</v>
      </c>
      <c r="C383" s="7" t="s">
        <v>9</v>
      </c>
      <c r="D383" s="32">
        <f>55+12</f>
        <v>67</v>
      </c>
      <c r="E383" s="7">
        <v>1</v>
      </c>
      <c r="F383" s="1"/>
      <c r="G383" s="1"/>
    </row>
    <row r="384" spans="1:7" ht="18">
      <c r="A384" s="7">
        <v>2</v>
      </c>
      <c r="B384" s="6" t="s">
        <v>207</v>
      </c>
      <c r="C384" s="5" t="s">
        <v>17</v>
      </c>
      <c r="D384" s="5">
        <v>0</v>
      </c>
      <c r="E384" s="5">
        <v>4</v>
      </c>
      <c r="F384" s="1"/>
      <c r="G384" s="1"/>
    </row>
    <row r="385" spans="1:7" ht="18">
      <c r="A385" s="7">
        <v>3</v>
      </c>
      <c r="B385" s="33" t="s">
        <v>28</v>
      </c>
      <c r="C385" s="7" t="s">
        <v>9</v>
      </c>
      <c r="D385" s="5">
        <v>0</v>
      </c>
      <c r="E385" s="7">
        <v>141</v>
      </c>
      <c r="F385" s="1"/>
      <c r="G385" s="1"/>
    </row>
    <row r="386" spans="1:7" ht="18">
      <c r="A386" s="7">
        <v>4</v>
      </c>
      <c r="B386" s="6" t="s">
        <v>208</v>
      </c>
      <c r="C386" s="5" t="s">
        <v>17</v>
      </c>
      <c r="D386" s="5">
        <v>0</v>
      </c>
      <c r="E386" s="5">
        <v>18</v>
      </c>
      <c r="F386" s="1"/>
      <c r="G386" s="1"/>
    </row>
    <row r="387" spans="1:7" ht="18">
      <c r="A387" s="7">
        <v>5</v>
      </c>
      <c r="B387" s="34" t="s">
        <v>209</v>
      </c>
      <c r="C387" s="5" t="s">
        <v>210</v>
      </c>
      <c r="D387" s="5">
        <v>0</v>
      </c>
      <c r="E387" s="5">
        <v>129</v>
      </c>
      <c r="F387" s="1"/>
      <c r="G387" s="1"/>
    </row>
    <row r="388" spans="1:7" ht="18">
      <c r="A388" s="7">
        <v>6</v>
      </c>
      <c r="B388" s="35" t="s">
        <v>211</v>
      </c>
      <c r="C388" s="5" t="s">
        <v>17</v>
      </c>
      <c r="D388" s="5">
        <v>0</v>
      </c>
      <c r="E388" s="5">
        <v>26</v>
      </c>
      <c r="F388" s="1"/>
      <c r="G388" s="1"/>
    </row>
    <row r="389" spans="1:7" ht="18">
      <c r="A389" s="7">
        <v>7</v>
      </c>
      <c r="B389" s="35" t="s">
        <v>214</v>
      </c>
      <c r="C389" s="5" t="s">
        <v>17</v>
      </c>
      <c r="D389" s="5">
        <v>0</v>
      </c>
      <c r="E389" s="5">
        <v>6</v>
      </c>
      <c r="F389" s="1"/>
      <c r="G389" s="1"/>
    </row>
    <row r="390" spans="1:7" ht="18">
      <c r="A390" s="7">
        <v>8</v>
      </c>
      <c r="B390" s="35" t="s">
        <v>212</v>
      </c>
      <c r="C390" s="5" t="s">
        <v>17</v>
      </c>
      <c r="D390" s="5">
        <v>0</v>
      </c>
      <c r="E390" s="5">
        <v>2</v>
      </c>
      <c r="F390" s="1"/>
      <c r="G390" s="1"/>
    </row>
    <row r="391" spans="1:7" ht="18">
      <c r="A391" s="7">
        <v>9</v>
      </c>
      <c r="B391" s="35" t="s">
        <v>213</v>
      </c>
      <c r="C391" s="5" t="s">
        <v>17</v>
      </c>
      <c r="D391" s="5">
        <v>0</v>
      </c>
      <c r="E391" s="5">
        <v>3</v>
      </c>
      <c r="F391" s="1"/>
      <c r="G391" s="1"/>
    </row>
    <row r="392" spans="1:7" ht="18">
      <c r="A392" s="7">
        <v>10</v>
      </c>
      <c r="B392" s="36" t="s">
        <v>31</v>
      </c>
      <c r="C392" s="8" t="s">
        <v>9</v>
      </c>
      <c r="D392" s="5">
        <v>0</v>
      </c>
      <c r="E392" s="8">
        <v>46</v>
      </c>
      <c r="F392" s="1"/>
      <c r="G392" s="1"/>
    </row>
    <row r="393" spans="1:7" ht="18">
      <c r="A393" s="7">
        <v>11</v>
      </c>
      <c r="B393" s="36" t="s">
        <v>33</v>
      </c>
      <c r="C393" s="8" t="s">
        <v>9</v>
      </c>
      <c r="D393" s="5">
        <v>0</v>
      </c>
      <c r="E393" s="8">
        <v>44</v>
      </c>
      <c r="F393" s="1"/>
      <c r="G393" s="1"/>
    </row>
    <row r="394" spans="1:7" ht="18">
      <c r="A394" s="7">
        <v>12</v>
      </c>
      <c r="B394" s="37" t="s">
        <v>20</v>
      </c>
      <c r="C394" s="8" t="s">
        <v>9</v>
      </c>
      <c r="D394" s="5">
        <v>0</v>
      </c>
      <c r="E394" s="8">
        <v>12</v>
      </c>
      <c r="F394" s="1"/>
      <c r="G394" s="1"/>
    </row>
    <row r="395" spans="1:7" ht="18">
      <c r="A395" s="7">
        <v>13</v>
      </c>
      <c r="B395" s="35" t="s">
        <v>215</v>
      </c>
      <c r="C395" s="7" t="s">
        <v>17</v>
      </c>
      <c r="D395" s="5">
        <v>0</v>
      </c>
      <c r="E395" s="5">
        <v>8.2</v>
      </c>
      <c r="F395" s="1"/>
      <c r="G395" s="1"/>
    </row>
    <row r="396" spans="1:7" ht="18">
      <c r="A396" s="7">
        <v>14</v>
      </c>
      <c r="B396" s="38" t="s">
        <v>337</v>
      </c>
      <c r="C396" s="5" t="s">
        <v>10</v>
      </c>
      <c r="D396" s="5">
        <v>0</v>
      </c>
      <c r="E396" s="5">
        <v>28</v>
      </c>
      <c r="F396" s="1"/>
      <c r="G396" s="1"/>
    </row>
    <row r="397" spans="1:7" ht="18">
      <c r="A397" s="7">
        <v>15</v>
      </c>
      <c r="B397" s="39" t="s">
        <v>305</v>
      </c>
      <c r="C397" s="5" t="s">
        <v>17</v>
      </c>
      <c r="D397" s="5">
        <v>0</v>
      </c>
      <c r="E397" s="5">
        <v>4</v>
      </c>
      <c r="F397" s="1"/>
      <c r="G397" s="1"/>
    </row>
    <row r="398" spans="1:7" ht="18">
      <c r="A398" s="7">
        <v>16</v>
      </c>
      <c r="B398" s="39" t="s">
        <v>178</v>
      </c>
      <c r="C398" s="5" t="s">
        <v>17</v>
      </c>
      <c r="D398" s="5">
        <v>0</v>
      </c>
      <c r="E398" s="5">
        <f>300+10</f>
        <v>310</v>
      </c>
      <c r="F398" s="1"/>
      <c r="G398" s="1"/>
    </row>
    <row r="399" spans="1:7" ht="18">
      <c r="A399" s="7">
        <v>17</v>
      </c>
      <c r="B399" s="39" t="s">
        <v>216</v>
      </c>
      <c r="C399" s="5" t="s">
        <v>17</v>
      </c>
      <c r="D399" s="5">
        <v>0</v>
      </c>
      <c r="E399" s="5">
        <v>70</v>
      </c>
      <c r="F399" s="1"/>
      <c r="G399" s="1"/>
    </row>
    <row r="400" spans="1:7" ht="18">
      <c r="A400" s="7">
        <v>18</v>
      </c>
      <c r="B400" s="39" t="s">
        <v>217</v>
      </c>
      <c r="C400" s="5" t="s">
        <v>17</v>
      </c>
      <c r="D400" s="5">
        <v>0</v>
      </c>
      <c r="E400" s="5">
        <v>27</v>
      </c>
      <c r="F400" s="1"/>
      <c r="G400" s="1"/>
    </row>
    <row r="401" spans="1:7" ht="18">
      <c r="A401" s="7">
        <v>19</v>
      </c>
      <c r="B401" s="39" t="s">
        <v>218</v>
      </c>
      <c r="C401" s="5" t="s">
        <v>219</v>
      </c>
      <c r="D401" s="5">
        <v>0</v>
      </c>
      <c r="E401" s="5">
        <f>200+1550</f>
        <v>1750</v>
      </c>
      <c r="F401" s="1"/>
      <c r="G401" s="1"/>
    </row>
    <row r="402" spans="1:7" ht="18">
      <c r="A402" s="7">
        <v>20</v>
      </c>
      <c r="B402" s="39" t="s">
        <v>220</v>
      </c>
      <c r="C402" s="5" t="s">
        <v>17</v>
      </c>
      <c r="D402" s="5">
        <v>0</v>
      </c>
      <c r="E402" s="5">
        <v>25</v>
      </c>
      <c r="F402" s="1"/>
      <c r="G402" s="1"/>
    </row>
    <row r="403" spans="1:7" ht="31.5">
      <c r="A403" s="7">
        <v>21</v>
      </c>
      <c r="B403" s="56" t="s">
        <v>94</v>
      </c>
      <c r="C403" s="5" t="s">
        <v>9</v>
      </c>
      <c r="D403" s="5">
        <v>0</v>
      </c>
      <c r="E403" s="5">
        <v>18</v>
      </c>
      <c r="F403" s="1"/>
      <c r="G403" s="1"/>
    </row>
    <row r="404" spans="1:7" ht="18">
      <c r="A404" s="7">
        <v>22</v>
      </c>
      <c r="B404" s="39" t="s">
        <v>221</v>
      </c>
      <c r="C404" s="5" t="s">
        <v>17</v>
      </c>
      <c r="D404" s="5">
        <v>0</v>
      </c>
      <c r="E404" s="5">
        <v>155</v>
      </c>
      <c r="F404" s="1"/>
      <c r="G404" s="1"/>
    </row>
    <row r="405" spans="1:7" ht="18">
      <c r="A405" s="7">
        <v>23</v>
      </c>
      <c r="B405" s="39" t="s">
        <v>222</v>
      </c>
      <c r="C405" s="5" t="s">
        <v>17</v>
      </c>
      <c r="D405" s="5">
        <v>0</v>
      </c>
      <c r="E405" s="5">
        <v>55</v>
      </c>
      <c r="F405" s="1"/>
      <c r="G405" s="1"/>
    </row>
    <row r="406" spans="1:7" ht="18">
      <c r="A406" s="7">
        <v>24</v>
      </c>
      <c r="B406" s="39" t="s">
        <v>223</v>
      </c>
      <c r="C406" s="5" t="s">
        <v>17</v>
      </c>
      <c r="D406" s="5">
        <v>0</v>
      </c>
      <c r="E406" s="5">
        <v>110</v>
      </c>
      <c r="F406" s="1"/>
      <c r="G406" s="1"/>
    </row>
    <row r="407" spans="1:7" ht="18">
      <c r="A407" s="7">
        <v>25</v>
      </c>
      <c r="B407" s="39" t="s">
        <v>32</v>
      </c>
      <c r="C407" s="7" t="s">
        <v>17</v>
      </c>
      <c r="D407" s="5">
        <v>0</v>
      </c>
      <c r="E407" s="7">
        <v>543</v>
      </c>
      <c r="F407" s="1"/>
      <c r="G407" s="1"/>
    </row>
    <row r="408" spans="1:7" ht="18">
      <c r="A408" s="59" t="s">
        <v>55</v>
      </c>
      <c r="B408" s="60"/>
      <c r="C408" s="60"/>
      <c r="D408" s="60"/>
      <c r="E408" s="61"/>
      <c r="F408" s="1"/>
      <c r="G408" s="1"/>
    </row>
    <row r="409" spans="1:7" ht="18">
      <c r="A409" s="7">
        <v>1</v>
      </c>
      <c r="B409" s="40" t="s">
        <v>399</v>
      </c>
      <c r="C409" s="5" t="s">
        <v>17</v>
      </c>
      <c r="D409" s="5">
        <v>0</v>
      </c>
      <c r="E409" s="5">
        <v>200</v>
      </c>
      <c r="F409" s="1"/>
      <c r="G409" s="1"/>
    </row>
    <row r="410" spans="1:7" ht="18">
      <c r="A410" s="41"/>
      <c r="B410" s="42"/>
      <c r="C410" s="43"/>
      <c r="D410" s="43"/>
      <c r="E410" s="43"/>
      <c r="F410" s="1"/>
      <c r="G410" s="1"/>
    </row>
    <row r="411" spans="1:7" ht="18">
      <c r="A411" s="41"/>
      <c r="B411" s="42"/>
      <c r="C411" s="43"/>
      <c r="D411" s="43"/>
      <c r="E411" s="43"/>
      <c r="F411" s="1"/>
      <c r="G411" s="1"/>
    </row>
    <row r="412" spans="1:7" ht="18">
      <c r="A412" s="44"/>
      <c r="B412" s="45"/>
      <c r="C412" s="44"/>
      <c r="D412" s="44"/>
      <c r="E412" s="46"/>
      <c r="F412" s="1"/>
      <c r="G412" s="1"/>
    </row>
    <row r="413" spans="1:7" ht="18">
      <c r="A413" s="44"/>
      <c r="B413" s="44"/>
      <c r="C413" s="44"/>
      <c r="D413" s="44"/>
      <c r="E413" s="46"/>
      <c r="F413" s="1"/>
      <c r="G413" s="1"/>
    </row>
    <row r="414" spans="1:7" ht="18">
      <c r="A414" s="47"/>
      <c r="B414" s="48" t="s">
        <v>318</v>
      </c>
      <c r="C414" s="48"/>
      <c r="D414" s="48"/>
      <c r="E414" s="49"/>
      <c r="F414" s="1"/>
      <c r="G414" s="1"/>
    </row>
    <row r="415" spans="1:7" ht="18">
      <c r="A415" s="47"/>
      <c r="B415" s="47"/>
      <c r="C415" s="47"/>
      <c r="D415" s="47"/>
      <c r="E415" s="50"/>
      <c r="F415" s="1"/>
      <c r="G415" s="1"/>
    </row>
    <row r="416" spans="1:7" ht="15">
      <c r="A416" s="2"/>
      <c r="B416" s="2"/>
      <c r="C416" s="2"/>
      <c r="D416" s="2"/>
      <c r="E416" s="1"/>
      <c r="F416" s="1"/>
      <c r="G416" s="1"/>
    </row>
    <row r="417" spans="1:7" ht="15">
      <c r="A417" s="2"/>
      <c r="B417" s="2"/>
      <c r="C417" s="2"/>
      <c r="D417" s="2"/>
      <c r="E417" s="1"/>
      <c r="F417" s="1"/>
      <c r="G417" s="1"/>
    </row>
    <row r="418" spans="1:7" ht="15">
      <c r="A418" s="2"/>
      <c r="B418" s="2"/>
      <c r="C418" s="2"/>
      <c r="D418" s="2"/>
      <c r="E418" s="1"/>
      <c r="F418" s="1"/>
      <c r="G418" s="1"/>
    </row>
    <row r="419" spans="1:7" ht="15">
      <c r="A419" s="2"/>
      <c r="B419" s="2"/>
      <c r="C419" s="2"/>
      <c r="D419" s="2"/>
      <c r="E419" s="1"/>
      <c r="F419" s="1"/>
      <c r="G419" s="1"/>
    </row>
    <row r="420" spans="1:7" ht="15">
      <c r="A420" s="2"/>
      <c r="B420" s="2"/>
      <c r="C420" s="2"/>
      <c r="D420" s="2"/>
      <c r="E420" s="1"/>
      <c r="F420" s="1"/>
      <c r="G420" s="1"/>
    </row>
    <row r="421" spans="1:7" ht="15">
      <c r="A421" s="2"/>
      <c r="B421" s="2"/>
      <c r="C421" s="2"/>
      <c r="D421" s="2"/>
      <c r="E421" s="1"/>
      <c r="F421" s="1"/>
      <c r="G421" s="1"/>
    </row>
    <row r="422" spans="1:7" ht="15">
      <c r="A422" s="2"/>
      <c r="B422" s="2"/>
      <c r="C422" s="2"/>
      <c r="D422" s="2"/>
      <c r="E422" s="1"/>
      <c r="F422" s="1"/>
      <c r="G422" s="1"/>
    </row>
    <row r="423" spans="1:7" ht="15">
      <c r="A423" s="2"/>
      <c r="B423" s="2"/>
      <c r="C423" s="2"/>
      <c r="D423" s="2"/>
      <c r="E423" s="1"/>
      <c r="F423" s="1"/>
      <c r="G423" s="1"/>
    </row>
    <row r="424" spans="1:7" ht="15">
      <c r="A424" s="2"/>
      <c r="B424" s="2"/>
      <c r="C424" s="2"/>
      <c r="D424" s="2"/>
      <c r="E424" s="1"/>
      <c r="F424" s="1"/>
      <c r="G424" s="1"/>
    </row>
    <row r="425" spans="1:7" ht="15">
      <c r="A425" s="2"/>
      <c r="B425" s="2"/>
      <c r="C425" s="2"/>
      <c r="D425" s="2"/>
      <c r="E425" s="1"/>
      <c r="F425" s="1"/>
      <c r="G425" s="1"/>
    </row>
    <row r="426" spans="1:7" ht="15">
      <c r="A426" s="2"/>
      <c r="B426" s="2"/>
      <c r="C426" s="2"/>
      <c r="D426" s="2"/>
      <c r="E426" s="1"/>
      <c r="F426" s="1"/>
      <c r="G426" s="1"/>
    </row>
  </sheetData>
  <sheetProtection/>
  <mergeCells count="16">
    <mergeCell ref="A363:E363"/>
    <mergeCell ref="A376:E376"/>
    <mergeCell ref="A382:E382"/>
    <mergeCell ref="A408:E408"/>
    <mergeCell ref="A6:E6"/>
    <mergeCell ref="A7:E7"/>
    <mergeCell ref="A20:E20"/>
    <mergeCell ref="A53:E53"/>
    <mergeCell ref="A315:E315"/>
    <mergeCell ref="A333:E333"/>
    <mergeCell ref="A1:E1"/>
    <mergeCell ref="A2:A3"/>
    <mergeCell ref="B2:B3"/>
    <mergeCell ref="C2:C3"/>
    <mergeCell ref="D2:E2"/>
    <mergeCell ref="A4:E4"/>
  </mergeCells>
  <conditionalFormatting sqref="C54">
    <cfRule type="expression" priority="2" dxfId="0" stopIfTrue="1">
      <formula>"Вакцина."</formula>
    </cfRule>
  </conditionalFormatting>
  <conditionalFormatting sqref="C55">
    <cfRule type="expression" priority="1" dxfId="0" stopIfTrue="1">
      <formula>"Вакцина."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Stanislav Hosting</cp:lastModifiedBy>
  <cp:lastPrinted>2020-06-12T12:09:25Z</cp:lastPrinted>
  <dcterms:created xsi:type="dcterms:W3CDTF">1996-10-08T23:32:33Z</dcterms:created>
  <dcterms:modified xsi:type="dcterms:W3CDTF">2020-06-17T09:43:57Z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