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2825" windowHeight="9690" tabRatio="500" activeTab="0"/>
  </bookViews>
  <sheets>
    <sheet name="Залишки на 25.05.2020" sheetId="1" r:id="rId1"/>
  </sheets>
  <definedNames/>
  <calcPr fullCalcOnLoad="1"/>
</workbook>
</file>

<file path=xl/sharedStrings.xml><?xml version="1.0" encoding="utf-8"?>
<sst xmlns="http://schemas.openxmlformats.org/spreadsheetml/2006/main" count="676" uniqueCount="366">
  <si>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</si>
  <si>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</si>
  <si>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</si>
  <si>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</si>
  <si>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</si>
  <si>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</si>
  <si>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</si>
  <si>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</si>
  <si>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</si>
  <si>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уп</t>
  </si>
  <si>
    <t>фл</t>
  </si>
  <si>
    <t>Дигоксин 0,025% 1мл №10</t>
  </si>
  <si>
    <t>Кордіамін 25%-2мл №10</t>
  </si>
  <si>
    <t>Лідокаїну г/х 10% по 2мл №10</t>
  </si>
  <si>
    <t>Натрію хлорид 0,9% 200</t>
  </si>
  <si>
    <t>Грип</t>
  </si>
  <si>
    <t>Вироби медичного призначення</t>
  </si>
  <si>
    <t>шт</t>
  </si>
  <si>
    <t xml:space="preserve">Дренажний комплект циклера </t>
  </si>
  <si>
    <t>Арикстра д/ін 12/5 мг/мол 0,6 №10</t>
  </si>
  <si>
    <t>ЗАНІДІП табл в/о  10 мг № 56 (14х4)</t>
  </si>
  <si>
    <t>Централізоване постачання (за Державні кошти, передбачені МОЗ України  у держбюджеті)</t>
  </si>
  <si>
    <t>Централізоване постачання (за Обласні кошти, передбачені у обласному бюджеті)</t>
  </si>
  <si>
    <t>флакон</t>
  </si>
  <si>
    <t>шпр</t>
  </si>
  <si>
    <t>к-т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</si>
  <si>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</si>
  <si>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</si>
  <si>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 xml:space="preserve">Бария сульфат для рентгеноскопии 80г   </t>
  </si>
  <si>
    <t>Клофелин - ЗН р-р д/ин 0,01% 1мл амп № 10</t>
  </si>
  <si>
    <t>Плівка рентген медична 18х24 № 100</t>
  </si>
  <si>
    <t>Папір діаграмний 50 х 30</t>
  </si>
  <si>
    <t>Магнію сульфат розчин 250мг/мл  по 5мл № 10 амп.</t>
  </si>
  <si>
    <t>ЗАНІДІП таб,в/о 10 мг  №28 (14х2)</t>
  </si>
  <si>
    <t>Швидкий тест для виявлення анитіл до вірусу імунодефіциту людини</t>
  </si>
  <si>
    <t>ЗАНІДІП таб,в/о 20 мг  №28 (14х2)</t>
  </si>
  <si>
    <t>МЕТОКЛОПРАМІДУ ГІДРОХЛОРИД Розчин для ін`єкцій, 5 мг/мл по 2 мл в ампулах № 10 (5х2)</t>
  </si>
  <si>
    <t>уп.</t>
  </si>
  <si>
    <t>Кетгут без голки стер. №4  (UPS0) 150см Medico (Huaian) Китай</t>
  </si>
  <si>
    <t>Кетгут без голки стер. №5 (UPS1) 150см Medico (Huaian) Китай</t>
  </si>
  <si>
    <t>Рінгера  по 400 мл</t>
  </si>
  <si>
    <t>Цефтріаксон-Д пор/д/ін р-ну 1г №1</t>
  </si>
  <si>
    <t>Капрон кручений білий в катушках USP 2/0 (М 2,5) довжниною 250м</t>
  </si>
  <si>
    <t>Шприц ін`єкц.однор.викор.20мл  Medicare</t>
  </si>
  <si>
    <t>Капрон кручений білий в катушках USP 2 (М 5) довжниною 80м</t>
  </si>
  <si>
    <t>Діалізатор xevonta Hi 15</t>
  </si>
  <si>
    <t>Діалізатор xevonta Hi 18</t>
  </si>
  <si>
    <t>Шприц ін`єкц.однор.викор.5мл  Medicare</t>
  </si>
  <si>
    <t>Відріз марлевий мед . н/ст тип 500*90 ТМ медичн. станд</t>
  </si>
  <si>
    <t>Катетер Argle для перитонеального діалізу, Curl Cath, 2 манжети, 62 см - у індивідуальній стерильній упаковці з поліетилену, по 1 упаковці у маркованій коробці</t>
  </si>
  <si>
    <t>ДИСОЛЬ по 200мл в бутылках</t>
  </si>
  <si>
    <t>Шприц Medic-o-planet  10мл, 3-х комп, Луер Лок, з надітою голкою, 21G х1 1/2 (0,8х40 мм), polybag</t>
  </si>
  <si>
    <t>Трубка ендотрахеальна «ALEXPHARM» з манжетою № 7,5</t>
  </si>
  <si>
    <t>Трубка ендотрахеальна «ALEXPHARM» з манжетою № 8,0</t>
  </si>
  <si>
    <t>Катетер венозний підключичний КВ-3 (Fr 6)</t>
  </si>
  <si>
    <t>Голка для встановлення підключичного катетера КВ-3 G 15</t>
  </si>
  <si>
    <t>Папір діаграмний 57 х 18</t>
  </si>
  <si>
    <t>НЕБУТАМОЛ®  розчин для інгаляцій 1 мг/мл по 2 мл контейнерах однодозових № 10 (10х1), у пакетах з полімерної плівки у пачці</t>
  </si>
  <si>
    <t>шприц</t>
  </si>
  <si>
    <t>Діагностичний моноклональний реагент  - анти-А</t>
  </si>
  <si>
    <t>Діагностичний моноклональний реагент  - анти-АВ</t>
  </si>
  <si>
    <t>Діагностичний моноклональний реагент  - анти-В</t>
  </si>
  <si>
    <t>пляшка</t>
  </si>
  <si>
    <t>Індикатор парової стериолізації 180/60</t>
  </si>
  <si>
    <t>Натрію хлорид 0,9% 400</t>
  </si>
  <si>
    <t>Спирт 96% 100мл</t>
  </si>
  <si>
    <t xml:space="preserve">Шприц ін`єкц.однор.викор.2мл </t>
  </si>
  <si>
    <t>Плівка рентген медична 30х40 № 100</t>
  </si>
  <si>
    <t>Інші джерела фінансування (гуманітарна допомога, благодійні внески, тощо страхові)</t>
  </si>
  <si>
    <t>Кофеін натрію розчин для ін. 200мг/мл по 1мл в амп № 10</t>
  </si>
  <si>
    <t>Пристрій  ПК</t>
  </si>
  <si>
    <t>Натрію гідрокарбонат розчин  для інфуз. 40м г/мл по 200мл</t>
  </si>
  <si>
    <t>Благодійні внески  ГРИП</t>
  </si>
  <si>
    <t xml:space="preserve">Севоран рідина для інгаляцій 100% по 250мл у пластиковому фл з ковпачком системи </t>
  </si>
  <si>
    <t>Азитроміцин табл в/о 500мг № 3</t>
  </si>
  <si>
    <t>Амоксил-К 1000 табл в/о (875мг/125мг) № 14</t>
  </si>
  <si>
    <t>Амоксил-К пор д/р-ну д/ін фл 1,2г № 1</t>
  </si>
  <si>
    <t>Анальгін р-н д/ін 500мг*мл 2мл № 10</t>
  </si>
  <si>
    <t>Ацетал табл 600мг № 10</t>
  </si>
  <si>
    <t>Гепацеф Комбі пор д/р-ну д/ін фл 2,0г.</t>
  </si>
  <si>
    <t>Дексаметазон р-н д/ін 4мг/мл амп 1мл № 5</t>
  </si>
  <si>
    <t>Диклофенак натр р-н д/ін 2,5% 3мл № 5</t>
  </si>
  <si>
    <t>Димедрол р-н д/ін 1% амп 1мл № 10</t>
  </si>
  <si>
    <t>Єуфілін-Дарниця р-н д/ін 20м г/мл амп № 10</t>
  </si>
  <si>
    <t>Левофлоксацин р-н д/інф 0,5% фл 100мл № 1</t>
  </si>
  <si>
    <t>Левофлоксацин табл в/о 500мг № 10</t>
  </si>
  <si>
    <t>Мукасол р-н д/інф 7,5мг/мл 2мл № 10</t>
  </si>
  <si>
    <t>Натрію хлорид 0,9% 100мл</t>
  </si>
  <si>
    <t>Натрію хлорид р-н д/інф 9 мг/мл фл 200мл № 1 скло</t>
  </si>
  <si>
    <t>ПаракцетамолБ.Браун р-н д/інф 10 мг/мл 100мл № 10</t>
  </si>
  <si>
    <t>Паракцетамол-Дарниця табл 500мг № 10</t>
  </si>
  <si>
    <t>Спирт єтиловий 96% р-н 100мл</t>
  </si>
  <si>
    <t>Спіронолактон-Дарниця табл 25мг № 30</t>
  </si>
  <si>
    <t>Торсид р-н д/ін 5мг/мл амп 4м л № 5</t>
  </si>
  <si>
    <t>Фрівей Комбі р-н д/інг 25мл фл</t>
  </si>
  <si>
    <t>Маска киснева з мішком для дорослих</t>
  </si>
  <si>
    <t>Шприц 20,0 мл</t>
  </si>
  <si>
    <t>Шприц 10,0 мл</t>
  </si>
  <si>
    <t>Шприц 5,0 мл</t>
  </si>
  <si>
    <t>Бинт марлевий медичний нестерильний 7 * 14см</t>
  </si>
  <si>
    <t>Вата медична 100гр нестерильна</t>
  </si>
  <si>
    <t xml:space="preserve">Пластир медичний на бавовняній основі  2*500см </t>
  </si>
  <si>
    <t>Катетер внутрішньовенний G 20</t>
  </si>
  <si>
    <t>Система для небулайзера</t>
  </si>
  <si>
    <t>Плівка рентгенівська медична MEDIPHOT X-O/RP зеленочутлива 30 х 40 см  100 аркушів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</si>
  <si>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</si>
  <si>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</si>
  <si>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>Фіксуючий титановий перехідник для діалізного катетера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</si>
  <si>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</si>
  <si>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FX100 classix Діалізатор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</si>
  <si>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</si>
  <si>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</si>
  <si>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Granudial AF 11Кислотний концентрат для гемодіалізу</t>
  </si>
  <si>
    <t>СЕВОРАН Рідина для інгаляцій, 100%, по 250 мл у пластиковому флаконі з ковпачком системи Quik fil; по 1 флакону в картонній коробці</t>
  </si>
  <si>
    <t>Плівка рентген медична 24х30 № 100</t>
  </si>
  <si>
    <t>Папір діаграмний 80 х 20</t>
  </si>
  <si>
    <t>Папір діаграмний 80 х 30</t>
  </si>
  <si>
    <t>Папір діаграмний 110 х 20</t>
  </si>
  <si>
    <t>Папір діаграмний 110 х 25</t>
  </si>
  <si>
    <t>Дезактин 1кг</t>
  </si>
  <si>
    <t>кг</t>
  </si>
  <si>
    <t>Лікарські засоби НСЗУ</t>
  </si>
  <si>
    <t>Бісопролол-Астрафарм табл по 5мг №20 (10х2)</t>
  </si>
  <si>
    <t>Метопролол табл по 50мг №30</t>
  </si>
  <si>
    <t>фл.</t>
  </si>
  <si>
    <t>шт.</t>
  </si>
  <si>
    <t xml:space="preserve">Інфулган розчин для інфузій 10мг/мл по 100 мл </t>
  </si>
  <si>
    <t xml:space="preserve">Азопірамова проба </t>
  </si>
  <si>
    <t xml:space="preserve">Анальгін  розчин для інєкцій 500мг/мл по 2мл №10 </t>
  </si>
  <si>
    <t xml:space="preserve">Антисептик для рук 1л (апт/фас) </t>
  </si>
  <si>
    <t xml:space="preserve">Бинт гіпс неосип20см*2,7м Білосніжка Китай </t>
  </si>
  <si>
    <t xml:space="preserve">Голка атравматична ріжуча  USP (ЕР) 3/0 (М2) опусмед Україна </t>
  </si>
  <si>
    <t xml:space="preserve">Желатину розчин 10% </t>
  </si>
  <si>
    <t xml:space="preserve">Капрон кручений білий в катушках USP 1 (М4) довжиною 130 м Опусмед Україна </t>
  </si>
  <si>
    <t xml:space="preserve">Катетер Фолея  2х ходовий Medicare Fr 22 Допомога-1 </t>
  </si>
  <si>
    <t xml:space="preserve">Катетер Фолея латексний 3х ходовий Medicare Fr 24 ТОВ  Допомога-1 </t>
  </si>
  <si>
    <t xml:space="preserve">Клофелин -ЗН р-р д/ин 0,01% 1мл амп № 10 в/уп Здоров. нар. м. Харків </t>
  </si>
  <si>
    <t xml:space="preserve">Лікарський засіб Спирт етиловий 96% - розчин  по 100 мл у  флаконах </t>
  </si>
  <si>
    <t xml:space="preserve">Лінелід розчин для інфузій 2мг/мл по 300 мл контейнер полімерний </t>
  </si>
  <si>
    <t>кон</t>
  </si>
  <si>
    <t xml:space="preserve">Метронидазол розчин  для  інфузій 5мг/мл по  100мл </t>
  </si>
  <si>
    <t xml:space="preserve">Натрію хлорид - розчин для інфузій 9мг/мл  по 100 мл у контейнерах полімерних </t>
  </si>
  <si>
    <t xml:space="preserve">Натрію хлорид - розчин для інфузій 9мг/мл  по 200 мл у контейнерах полімерних </t>
  </si>
  <si>
    <t xml:space="preserve">Натрію хлорид - розчин для інфузій 9мг/мл  по 250 мл у контейнерах полімерних </t>
  </si>
  <si>
    <t xml:space="preserve">Натрію хлорид - розчин для інфузій 9мг/мл  по 400 мл у контейнерах полімерних </t>
  </si>
  <si>
    <t xml:space="preserve">Натрію хлорид - розчин для інфузій 9мг/мл  по 5 мл в ампулах №10 </t>
  </si>
  <si>
    <t xml:space="preserve">Натрію хлорид - розчин для інфузій 9мг/мл  по 500 мл у контейнерах полімерних </t>
  </si>
  <si>
    <t xml:space="preserve">Новостезин спінал хеві р-н д/ін 5мг/мл фл 4мл № 5 Новофарм-Біосинтез м. Новоград-Волинський Україна </t>
  </si>
  <si>
    <t xml:space="preserve">Пропофол КАБІ емульсiя д/iнф, 10мг/мл по 20 мл у  ампулі , № 5. Австрія </t>
  </si>
  <si>
    <t>пара</t>
  </si>
  <si>
    <t>пач.</t>
  </si>
  <si>
    <t xml:space="preserve">Сода-буфер розчин для інфузій  42мг/мл по 100мл </t>
  </si>
  <si>
    <t xml:space="preserve">АХД - 2000 ультра  (блакитний) 1000мл </t>
  </si>
  <si>
    <t xml:space="preserve">АХД 2000 гель 1000мл </t>
  </si>
  <si>
    <t xml:space="preserve">АХД 2000 експрес (АНD 2000 express)  1000мл </t>
  </si>
  <si>
    <t xml:space="preserve">АХД 2000 експрес (АНD 2000 express)  5л </t>
  </si>
  <si>
    <t xml:space="preserve">Амісепт ( Amicept)  1000мл засіб дезінфікуючий </t>
  </si>
  <si>
    <t xml:space="preserve">Бинт вязаний медичний нестирильний 5м*14 см Medicare </t>
  </si>
  <si>
    <t xml:space="preserve">Бланідас (  Blanidas марка А1 кг засіб дезінфікуючий) </t>
  </si>
  <si>
    <t xml:space="preserve">Бланідас 300  ( гранули)  1 кг ТОВ Бланідас </t>
  </si>
  <si>
    <t xml:space="preserve">Бланідас Актив ензим 1000мл ТОВ Бланідас </t>
  </si>
  <si>
    <t xml:space="preserve">Відріз марлевий  мед. 1000 м </t>
  </si>
  <si>
    <t>рул.</t>
  </si>
  <si>
    <t xml:space="preserve">Вата медична гігроскопічна 100 гр зіг-заг MEDICARE </t>
  </si>
  <si>
    <t xml:space="preserve">Вугілля активоване. Таблетки по 250 мг №10 </t>
  </si>
  <si>
    <t xml:space="preserve">Гідрокортизону ацетат. Суспензія для інєкцій,25 мг/мл по 2 мл в ампулі зі скла, по 10 ампул у пачці </t>
  </si>
  <si>
    <t xml:space="preserve">Голка для встановлення підключичного катетера КВ-3 G-15 Каммед Україна </t>
  </si>
  <si>
    <t xml:space="preserve">Голка спинальна   25 G  Medicare/ </t>
  </si>
  <si>
    <t xml:space="preserve">Діагностичний моноканальний реагент анти - D, </t>
  </si>
  <si>
    <t xml:space="preserve">Діагностичний моноклональний реагент анти-А </t>
  </si>
  <si>
    <t xml:space="preserve">Діагностичний моноклональний реагент анти-АВ </t>
  </si>
  <si>
    <t xml:space="preserve">Діагностичний моноклональний реагент анти-В </t>
  </si>
  <si>
    <t xml:space="preserve">Даларгін- фармсинтез. Розчин для інєкцій, 1мг/мл по 1 мл  в ампулі №10 у коробці </t>
  </si>
  <si>
    <t xml:space="preserve">Дексаметазон -Дарниця р-н д/ін 4мг/мл амп  1мл № 5 </t>
  </si>
  <si>
    <t xml:space="preserve">Катетер Пеццера № 28 Каммед НВТ Україна </t>
  </si>
  <si>
    <t xml:space="preserve">Лікарський засіб Спирт етиловий  70% - розчин  по 100 мл у  флаконах </t>
  </si>
  <si>
    <t xml:space="preserve">Метипред.Порошок для розчину для інєкцій, 1000 мг 1 флакон з порошком у картонній коробці </t>
  </si>
  <si>
    <t xml:space="preserve">Панкреатин 8000 табл гастрорезистентні № 50 (10х5) у блістерах </t>
  </si>
  <si>
    <t xml:space="preserve">Пластир медичний фіксуючий на бавовняній основі 1см*500 см Medicare Китай </t>
  </si>
  <si>
    <t xml:space="preserve">Пластир медичний фіксуючий на бавовняній основі 2см*500см Китай </t>
  </si>
  <si>
    <t xml:space="preserve">Пластир медичний фіксуючий на бавовняній основі 3см*500см Medicаre </t>
  </si>
  <si>
    <t xml:space="preserve">Повязка антимікробічна сорбційна стерильна для лікуваня шкірних ушкоджень 5*5 см Medicare </t>
  </si>
  <si>
    <t xml:space="preserve">Септомакс 1000гр. (засіб дезинфікуючий) ТОВ Біонік </t>
  </si>
  <si>
    <t xml:space="preserve">Система  для переливання крові з металевою голкою 18G 1 1/2 (1.2/-*38 mm) Medicare </t>
  </si>
  <si>
    <t>Маска медична однораз</t>
  </si>
  <si>
    <t>Гепарин_фармекс, розчин для інєкцій, 5000 МО по 5 мл у флаконах №5</t>
  </si>
  <si>
    <t>кан</t>
  </si>
  <si>
    <t>таб</t>
  </si>
  <si>
    <t xml:space="preserve">Аміодарон. Таблетки по 0,2 г № 30 (10*3) у блістреах </t>
  </si>
  <si>
    <t xml:space="preserve">Амісепт ( Amicept)  5л засіб дезінфікуючий </t>
  </si>
  <si>
    <t xml:space="preserve">Антисептик для рук 1л (апт/фас) БПДВ </t>
  </si>
  <si>
    <t xml:space="preserve">Бікалутамід-віста. Табдетки вкриті плівкою оболонкою,по 50 мг №30(10*3) у блістерах </t>
  </si>
  <si>
    <t xml:space="preserve">Бланідас  300 в таблетках (по 300шт) </t>
  </si>
  <si>
    <t xml:space="preserve">Глюкоза   розчин  для інфузій  5% по   400 мл,  у контейнерах  Фарматрейд дп Україна ДРО </t>
  </si>
  <si>
    <t xml:space="preserve">Глюкоза -Новофарм р-н д/ін 50 мг/мл, фл по 200 мл, №1 </t>
  </si>
  <si>
    <t xml:space="preserve">Голка атравматична  колюча  USP (ЕР) 5/0 (М 1) опусмед </t>
  </si>
  <si>
    <t xml:space="preserve">Голка атравматична колюча  USP (ЕР) 4/0 (М1,5) опусмед </t>
  </si>
  <si>
    <t xml:space="preserve">Голка атравматична колюча  USP (ЕР) 6/0 (МО,7) опусмед </t>
  </si>
  <si>
    <t xml:space="preserve">Голка атравматична ріжуча  USP (ЕР) 4/0 (М1,5) опусмед </t>
  </si>
  <si>
    <t xml:space="preserve">Зонд шлунковий ( Fr  18)    Medicare </t>
  </si>
  <si>
    <t xml:space="preserve">Зонд шлунковий ( Fr 30)    Medicare </t>
  </si>
  <si>
    <t xml:space="preserve">Іміпенем/циластатин - віста порошок для приготування розчину для інфузій по 500мг/500мг 10скляних фл. з порошком у картонній коробці </t>
  </si>
  <si>
    <t xml:space="preserve">Капрон кручений білий в катушках USP 2 (М5) довжиною 80 м Опусмед Україна </t>
  </si>
  <si>
    <t xml:space="preserve">Капрон кручений білий в катушках USP 2/0 (М2,5) довжиною 250 м  Україна </t>
  </si>
  <si>
    <t xml:space="preserve">Катетер венозний підключичний КВ-3 діам.1,4 Каммед Україна </t>
  </si>
  <si>
    <t xml:space="preserve">Кетгут без голки стер. №  5 (UPS1) Биополімер Україна </t>
  </si>
  <si>
    <t xml:space="preserve">Кетгут без голки стер. №  6 (UPS2) Биополімер Україна </t>
  </si>
  <si>
    <t xml:space="preserve">Кетгут без голки стер. №  7 (UPS3) Биополімер Україна </t>
  </si>
  <si>
    <t xml:space="preserve">Кетгут без голки стер. № 4 (UPS0) Биополімер Україна </t>
  </si>
  <si>
    <t xml:space="preserve">Кетгут без голки стер. №3 (UPS3/0) Биополімер Україна </t>
  </si>
  <si>
    <t xml:space="preserve">Метилпреднізолон- ФС. Таблетки по 4 мг №30 (10*3) </t>
  </si>
  <si>
    <t xml:space="preserve">Наконечники одноразові для піпеток на 200,0 мкл універсальні жовті, №1000 </t>
  </si>
  <si>
    <t xml:space="preserve">Натрію хлорид 10% 200мл/апт фас/пдв </t>
  </si>
  <si>
    <t xml:space="preserve">Подовжувач інфузійний магістралей (150 см) Medicare </t>
  </si>
  <si>
    <t xml:space="preserve">Пробірка  вакуумна для збору крові   6мл без наповнювача 13х100мм стерильна стерильна IVD  №100 / пак </t>
  </si>
  <si>
    <t>пак</t>
  </si>
  <si>
    <t xml:space="preserve">Смужки індикаторні стерилан  УП 120/45  №1000 </t>
  </si>
  <si>
    <t xml:space="preserve">Смужки індикаторні стерилан 120/45  №1000 </t>
  </si>
  <si>
    <t xml:space="preserve">Флуконазол-дарниця. Капсули по 0,15 г №3 (1*3) у контурних чарункових упаковках </t>
  </si>
  <si>
    <t xml:space="preserve">Формалін 5% 1л/апт фас/пдв </t>
  </si>
  <si>
    <t>л.</t>
  </si>
  <si>
    <t xml:space="preserve">Фурацилін р-н 1:5000 - 400 мл стер/апт фас/пдв/ </t>
  </si>
  <si>
    <t xml:space="preserve">Чашка Петрі </t>
  </si>
  <si>
    <t>Атоксіл саше пак №20</t>
  </si>
  <si>
    <t>АХД 2000 експрес серветки</t>
  </si>
  <si>
    <t>АХД 2000 ультра 1000 мл</t>
  </si>
  <si>
    <t>Бланідас 300 в таблетках</t>
  </si>
  <si>
    <t>Декасан розчин 0,2 мг/мл по 200 мл</t>
  </si>
  <si>
    <t>пл</t>
  </si>
  <si>
    <t>Економдез класік 1000 мл</t>
  </si>
  <si>
    <t xml:space="preserve">Ендопротез Еп-ОРТЕН-О </t>
  </si>
  <si>
    <t>Ендопротез Еп-ОРТЕН-Т</t>
  </si>
  <si>
    <t>Експрес-тест ВІЛ-1,2,0 Швидка відповідь</t>
  </si>
  <si>
    <t>Жавілар ефект табл №3000</t>
  </si>
  <si>
    <t>Засіб дезінфікуючий Амшсепт 5л</t>
  </si>
  <si>
    <t>Індикаторний папір Універсальний для визначення рН-0-12</t>
  </si>
  <si>
    <t>Костюм захисний одноразовий ХХЛ</t>
  </si>
  <si>
    <t>Лізоформін 3000, 1000 мл</t>
  </si>
  <si>
    <t>Лоспирин, таблетки №120</t>
  </si>
  <si>
    <t>масло імерсійне 10 мл</t>
  </si>
  <si>
    <t>Неогомез 200 млфлакон</t>
  </si>
  <si>
    <t>Но-х-па 2,0 в ампул №5</t>
  </si>
  <si>
    <t>Озалекс по 20 мг №28</t>
  </si>
  <si>
    <t>Окуляри захисні</t>
  </si>
  <si>
    <t>папаверін 2% 2,0 №10 в амп</t>
  </si>
  <si>
    <t>респіратор</t>
  </si>
  <si>
    <t>рукавички медичні нестер</t>
  </si>
  <si>
    <t>пар</t>
  </si>
  <si>
    <t xml:space="preserve">Санітаб </t>
  </si>
  <si>
    <t>Система без фталатів для вливання кровозамінників та інфуз.розчинів</t>
  </si>
  <si>
    <t>Сульфацилова кислота</t>
  </si>
  <si>
    <t>Тест-система для виявлення антитіл до ВІЛ</t>
  </si>
  <si>
    <t>Хіпотел таблетки №28</t>
  </si>
  <si>
    <t>Хлоргексидин 100 мл</t>
  </si>
  <si>
    <t>Швидкий діагностичний тест для виявлення гепатиту С</t>
  </si>
  <si>
    <t>Шприц 10,0мл</t>
  </si>
  <si>
    <t>Шприц 20,0мл</t>
  </si>
  <si>
    <t>Шприц 5,0мл</t>
  </si>
  <si>
    <t>Система ПР</t>
  </si>
  <si>
    <t>Заст. головного лікаря з медичної частини                                                                                                                          А.О. Тамамшева</t>
  </si>
  <si>
    <t xml:space="preserve">Гентаміцин-Здоров`я р-н д/ін 40мг/1мл амп 2мл № 10 </t>
  </si>
  <si>
    <t>Протез судини в`язаний біфуркаційний Inter Gard 16ммх8мм, 50 см</t>
  </si>
  <si>
    <t>Протез судини в`язаний прямий InterGard 8мм х 40см, IGK0008-40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</si>
  <si>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</si>
  <si>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КОВПАЧОК роз`єднувальний дезінфікуючий MiniCap</t>
  </si>
  <si>
    <t>Дексаметазон розчин для ін`єкцій 4мг/мл по 1мл в амп № 5</t>
  </si>
  <si>
    <t xml:space="preserve">Гепарин -Фармекс розчин для ін`єкцій 5000 МО/м л по 5мл у фл. № 5 Фармекс Груп ТОВ </t>
  </si>
  <si>
    <t xml:space="preserve">Колістин алвоген порошок для розчину для ін`єкцій або інфузій по 2000 000  МО по 10фл. з порошком в картонній пачці </t>
  </si>
  <si>
    <t xml:space="preserve">Меропенем - Віста порошок для  приготування розчину для ін`єкцій по 1000мг  10 фл з порошком у картонній коробці Факта Фармасьютісі С.П.А. Італія </t>
  </si>
  <si>
    <t xml:space="preserve">Сангера розчин для ін`єкцій 100мг/мл по 5мл в амп № 5 </t>
  </si>
  <si>
    <t xml:space="preserve">Фраксипарин розчин для ін`єкцій 9500 МО анти-Ха/мл по 0,3мл (2850 МО анти-Ха/0,3мл) у попередньо заповненому шприці по 2 шприці в бістері; по 5 блістерів у коробці -Аспен Нотер Дам де Бондевіль, Франція </t>
  </si>
  <si>
    <t xml:space="preserve">Цефазолін - БХФЗ, порошок для розчину для ін`єкцій по 1000 мг 1 флакон з порошком  у пачці з картону </t>
  </si>
  <si>
    <t xml:space="preserve">Цефепім Юрія-фарм, порошок для  розчину для ін`єкцій по 1000мг у флаконах № 1 </t>
  </si>
  <si>
    <t xml:space="preserve">Цефтазидим Юрія-фарм,порошок для  розчину для ін`єкцій по 1000мг фл № 1 </t>
  </si>
  <si>
    <t xml:space="preserve">Атракуріум-Ново розчин для ін`єкцій 10мг/мл по 5мл у флаконах № 5 Новофарм-Біосинтез м. Новоград-Волинський </t>
  </si>
  <si>
    <t>АРИКСТРА (фондапаринукс натрію) розчин для ін`єкцій, 2,5 мг/0,5 мл по 0,5 мл у попередньо заповненому шприці</t>
  </si>
  <si>
    <t>ЕКСТРАНІЛ, по 2,0 л розчину у пластиковому мішку, обладнаному ін`єкційним портом</t>
  </si>
  <si>
    <t>Томогексол, розчин для ін`єкцій, 350 мг йоду/мл, по 50мл у флаконі, по 1 флакону у картонній пачці сер.300318/7UA</t>
  </si>
  <si>
    <t xml:space="preserve">Ультравіст 370, розчин для ін`єкцій та інфузій, 370 мг/мл, по 100 мл у флаконі, по 1 флакону у картонній пачці </t>
  </si>
  <si>
    <t>ЕМАВЕЙЛ розчин для ін`єкцій, 2000 МО/мл по 1 мл у попередньо наповненому шприці в пачці з картону № 1 сер.201901014S</t>
  </si>
  <si>
    <t>Кальцію хлорид розчин для ін`єкцій, 100 мг/мл, по 10 мл в ампулі, №10</t>
  </si>
  <si>
    <t>Проявник Хім Рей для обробки рентгенівської плівки  3л (на 15 р-ну)</t>
  </si>
  <si>
    <t>Фіксаж ХімРей для ручної обробки рентгенівської плівки 3л (на 15л розчину)</t>
  </si>
  <si>
    <t>Пристрій для вливання інфузійних розчинів ПР голка типу Олівець  регулювал. Барабан. Типу без ПВХ без латекса</t>
  </si>
  <si>
    <t xml:space="preserve">Антихлор-люкс 1000мл (Засіб дезінфікуючий ) ТОВ Бланідас </t>
  </si>
  <si>
    <t xml:space="preserve">Аритміл розчин для ін`єкцій 50мг/мл по 3мл в амп. №  5 ПАТ НВЦ Борщагівський хіміко- фарм.завод м.Київ Україна </t>
  </si>
  <si>
    <t xml:space="preserve">Аскорбінова кислота  -Дарниця розчин для інєкцій 100мг/мл по 2мл в амп № 10 ПрАТ Фармацевтична фірмаДарниця Україна </t>
  </si>
  <si>
    <t xml:space="preserve">Атропін  -Дарниця  розчин для ін`єкцій 1 мг/мл, по 1 мл в ампулі № 10 ПрАТ Фармацевтична фірма Дарниця Україна </t>
  </si>
  <si>
    <t xml:space="preserve">Бинт марлевий медичний нестерильний  5м* 10см Medicаre Китай </t>
  </si>
  <si>
    <t xml:space="preserve">Бинт марлевий медичний нестерильний  7* 14 Medicfre Китай </t>
  </si>
  <si>
    <t xml:space="preserve">Гек-инфузия р-р д/инф  6%  у пляшках скляних по 200мл фл, ПрАТ Інфузія Україна </t>
  </si>
  <si>
    <t xml:space="preserve">Глюкоза  розчин для інфузій 10%  по 200мл  у пляшках ЗАТ Інфузія Україна </t>
  </si>
  <si>
    <t xml:space="preserve">Глюкоза розчин для ін`єкцій  40% по 20мл в амп № 10 ПАТ Фармак Україна </t>
  </si>
  <si>
    <t xml:space="preserve">Дитилін -БІОЛІК розчин  для  ін`єкцій 20мг/мл по 5мл в амп № 10 ПАТ Фармстандарт-Біолік Харків Україна </t>
  </si>
  <si>
    <t xml:space="preserve">Засіб дезінфікуючий  Лізоформін 3000  1л ТОВ Бланідас </t>
  </si>
  <si>
    <t xml:space="preserve">Засіб дезінфікуючий Амшсепт (Аmisept  5л </t>
  </si>
  <si>
    <t xml:space="preserve">Засіб дезінфікуючий Етасепт (Etasept) 1000мл ТОВ Бланідас </t>
  </si>
  <si>
    <t xml:space="preserve">Засіб дезінфікуючий Мікрасепт (Micrasept)  5л ТОВ Бланідас </t>
  </si>
  <si>
    <t xml:space="preserve">Засіб дезінфікуючий Мікрасепт (Micrasept), 1000 мл (помаранчевий) </t>
  </si>
  <si>
    <t xml:space="preserve">Засіб дезінфікуючий Тіланол 1кг </t>
  </si>
  <si>
    <t xml:space="preserve">Канюля в/в з ін`єкційним клапаном Medicare 18G (зелений)/ </t>
  </si>
  <si>
    <t xml:space="preserve">Канюля в/в з ін`єкційним клапаном Medicare 20G (рожевий)/ 1,1*32мм </t>
  </si>
  <si>
    <t xml:space="preserve">Катетер аспіраційний  Fr 16Medicare </t>
  </si>
  <si>
    <t xml:space="preserve">Катетер Нелатона жіночий (Fr 14) Мedicare </t>
  </si>
  <si>
    <t xml:space="preserve">Катетер Нелатона жіночий (Fr 16) Мedicare </t>
  </si>
  <si>
    <t xml:space="preserve">Катетер Нелатона чоловічий  (Fr 14) Мedicare </t>
  </si>
  <si>
    <t xml:space="preserve">Катетер Нелатона чоловічий  (Fr 16) Мedicare </t>
  </si>
  <si>
    <t xml:space="preserve">Левофлоксацин  розчин для інфузій  0,5% по 100 мл  у пляшках № 1 у пачці ЗАТІнфузія Україна </t>
  </si>
  <si>
    <t xml:space="preserve">Лезо для скальпелю МEDICARE № 10. вир-Допомога -1 ТОВ </t>
  </si>
  <si>
    <t xml:space="preserve">Лезо для скальпелю р. 23 МEDICARE </t>
  </si>
  <si>
    <t xml:space="preserve">Лезо для скальпелю р. 24 МEDICARE </t>
  </si>
  <si>
    <t xml:space="preserve">Метоклопраміду гідрохлорид розчин для ін`єкцій 5мг/мл по 2мл в амп № 10 ПАТ НВЦ Борщагівський хіміко-фарм завод м.Київ Україна </t>
  </si>
  <si>
    <t xml:space="preserve">Одноразові системи для переливання інфузійних розчинів голка 21G 1 1/2(0,8*38м)Medicare </t>
  </si>
  <si>
    <t xml:space="preserve">Омепразол ліофілізат для розчину для інфузій по 40мг у фл № 1 ТОВ Фармекс Груп м. Бориспіль Україна </t>
  </si>
  <si>
    <t xml:space="preserve">Омепразол-Дарниця капсули по 0,02г № 10 (10х1) у контурних чарунков. уп. ПрАТ Фармацевтична фірмаДарниця Україна </t>
  </si>
  <si>
    <t xml:space="preserve">Ондансетрон .Таблетки вкриті оболонкою по 4 мг, по 10 таблеток у блістері по  1 блістеру у короб.  ПАТ НВЦ Борщагівський хіміко-фарм завод м.Київ Україна </t>
  </si>
  <si>
    <t xml:space="preserve">Ондансетрон розчин для ін`єкцій 2мг/мл по 2мл в амп № 5  ПАТ НВЦ Борщагівський хіміко-фарм завод м.Київ Україна </t>
  </si>
  <si>
    <t xml:space="preserve">Ондансетрон розчин для ін`єкцій 2мг/мл по 4 мл в амп № 5  ПАТ НВЦ Борщагівський хіміко-фарм завод м.Київ Україна </t>
  </si>
  <si>
    <t xml:space="preserve">Рукавички хірургічні  стерильні   припудрені  текстуровані р 7,0 Medicare </t>
  </si>
  <si>
    <t xml:space="preserve">Рукавички хірургічні  стерильні   припудрені  текстуровані р 7,5 Medicare </t>
  </si>
  <si>
    <t xml:space="preserve">Рукавички хірургічні  стерильні   припудрені  текстуровані р 8,0 Medicare </t>
  </si>
  <si>
    <t xml:space="preserve">Скарифікатори Тип спис сталеві Україна </t>
  </si>
  <si>
    <t xml:space="preserve">Смужки індикаторні Стерилан 132/20 № 1000 </t>
  </si>
  <si>
    <t xml:space="preserve">Смужки індикаторні Стерилан Уп 132/20 № 1000 </t>
  </si>
  <si>
    <t xml:space="preserve">Тіопентал ліофілізат для розчину для ін`єкцій по 1,0г у флаконах ПАТ Київмедпрепарат Україна </t>
  </si>
  <si>
    <t xml:space="preserve">Флуконазол розчин для інфузій 0,2% по 100мл у пляшці по 1 пляшці у пачці ПрАТ Інфузія Україна </t>
  </si>
  <si>
    <t>Шпириц ін`єкційний одноразового застосування, стреильний 3-х компон.Луер сліп 10 мл з голкою 0,8*38 мм MEDICARE</t>
  </si>
  <si>
    <t xml:space="preserve">Шприц  ін`єкційний одноразового застосування  3-х компонентний  Луер сліп  10 мл з голкою  MEDICARE </t>
  </si>
  <si>
    <t xml:space="preserve">Шприц  ін`єкційний одноразового застосування  3-х компонентний  Луер сліп  2 мл з голкою  MEDICARE </t>
  </si>
  <si>
    <t xml:space="preserve">Шприц  ін`єкційний одноразового застосування  3-х компонентний  Луер сліп  20 мл з голкою  MEDICARE </t>
  </si>
  <si>
    <t xml:space="preserve">Шприц  ін`єкційний одноразового застосування  3-х компонентний  Луер сліп  5 мл з голкою  MEDICARE </t>
  </si>
  <si>
    <t xml:space="preserve">ДІАНІЛ ПД 4 з вмістом глюкози 1,36% М/ОБ13,6 мг/мл, розчин для перитонеального діалізу, по 2000 мл розчину у пластиковому мішку Віафлекс </t>
  </si>
  <si>
    <t xml:space="preserve">ДІАНІЛ ПД 4  з вмістом глюкози 3,86% в мішках подвійних ємністю 2000 мл розчину у мішку Віафлекс </t>
  </si>
  <si>
    <t xml:space="preserve">ДІАНІЛ ПД 4  з вмістом глюкози 1,36% в мішках подвійних ємністю 2000 мл розчину у мішку Віафлекс </t>
  </si>
  <si>
    <t xml:space="preserve">ДІАНІЛ ПД 4  з вмістом глюкози 2,27% в мішках подвійних ємністю 2000 мл розчину у мішку Віафлекс 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</si>
  <si>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</si>
  <si>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Лікарський засіб для запобігання небажаної вагітності  Депо-провера, 150 мг/мл по 1 мл у флаконі</t>
  </si>
  <si>
    <t xml:space="preserve">Система эндопротез тазобедренного сустава Мотор Сечь </t>
  </si>
  <si>
    <t>Дезінфікуючий засіб Клінідез (300 шт/уп)</t>
  </si>
  <si>
    <t>Маска медична тришарова на резинці Славна нестерильна, Україна</t>
  </si>
  <si>
    <t>Перелік лікарських засобів та виробів медичного призначення закуплених    
КП "Криворізька міська клінічна лікарня №2"  КМР                                                     
станом на 25  травня 2020 р.</t>
  </si>
  <si>
    <t>Брилінта, таблетки по 90мг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</si>
  <si>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</si>
  <si>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>ДІАНІЛ ПД 4 З ВМІСТОМ ГЛЮКОЗИ 2,27% М/ОБ/22,7 мг/мл, розчин для перитонеального діалізу, по 5000 мл</t>
  </si>
  <si>
    <t>ДІАНІЛ ПД4 З ВМІСТОМ ГЛЮКОЗИ 3,86% М/ОБ/38,6 мг/мл, розчин для перитонеального діалізу, по 5000 мл розчину у пластиковому мішку</t>
  </si>
  <si>
    <t xml:space="preserve">Катетер Argyle для перитонеального діалізу, CurlCath, с 2 манжетами, 62 см </t>
  </si>
  <si>
    <t xml:space="preserve">Набір HomeChoice для автоматизованого ПД з касетою, 4 конектори </t>
  </si>
  <si>
    <t>НУТРІНІЛ ПД4 з 1,1% вмістом амінокислот розчин для перитонеального діалізу по 2л у пластиковому мішку</t>
  </si>
  <si>
    <t>Затискач вихідного каналу мішків для перитоніального діалізу</t>
  </si>
  <si>
    <t>FX 50 classix Діалізатор сер. А4FС31100</t>
  </si>
  <si>
    <t>FX 60 classix Діалізатор сер.В1ХА25120</t>
  </si>
  <si>
    <t>FX 100 classix Діалізатор сер. А6FІ19100</t>
  </si>
  <si>
    <t>AV-Set ONLINEplus 5008-R  Кровопровідні магістралі сер. A1YF172</t>
  </si>
  <si>
    <t>15GA-R25 Діалізна голка  сер.ANNН015</t>
  </si>
  <si>
    <t xml:space="preserve">15GV-R25 Діалізна голка  сер.ANNL156 </t>
  </si>
  <si>
    <t>BiBag 5008 650g  Бікарбонат натрію для гемодеалізу сер. В5MА02120</t>
  </si>
  <si>
    <t>BiBag 5008 650g  Бікарбонат натрію для гемодеалізу сер. А3МК26141</t>
  </si>
  <si>
    <t>Granudial AF11 Кислотний концентрат для гемодеалізу  сер.В2QА16100</t>
  </si>
  <si>
    <t>Цитростерил 5 л сер А9АІ124</t>
  </si>
  <si>
    <t>Sporotal 100  Для очистки та дезінфекції гемодіалізних апаратів містить гіпохлорит натрію, гідроксид калію сер.BRMA0720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</si>
  <si>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</si>
  <si>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</si>
  <si>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 xml:space="preserve">ВЕРОРАБ, вакцина антирабічна, по 1 дозі у флаконах №1 </t>
  </si>
  <si>
    <t>Інтродюсер кардіологічний, INT6FK, 6Fr (11сm)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</si>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</sst>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0.000"/>
    <numFmt numFmtId="168" formatCode="_-* #,##0.00&quot;р.&quot;_-;\-* #,##0.00&quot;р.&quot;_-;_-* &quot;-&quot;??&quot;р.&quot;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_р_._-;\-* #,##0_р_._-;_-* &quot;-&quot;_р_.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Narrow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4"/>
      <color rgb="FF000000"/>
      <name val="Arial Narrow"/>
      <family val="2"/>
    </font>
    <font>
      <sz val="11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 applyBorder="0" applyProtection="0">
      <alignment/>
    </xf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/>
    </xf>
    <xf numFmtId="1" fontId="48" fillId="33" borderId="10" xfId="63" applyNumberFormat="1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49" fontId="48" fillId="34" borderId="14" xfId="0" applyNumberFormat="1" applyFont="1" applyFill="1" applyBorder="1" applyAlignment="1">
      <alignment horizontal="left" vertical="center" wrapText="1"/>
    </xf>
    <xf numFmtId="49" fontId="48" fillId="34" borderId="14" xfId="0" applyNumberFormat="1" applyFont="1" applyFill="1" applyBorder="1" applyAlignment="1">
      <alignment vertical="center" wrapText="1"/>
    </xf>
    <xf numFmtId="49" fontId="48" fillId="34" borderId="10" xfId="0" applyNumberFormat="1" applyFont="1" applyFill="1" applyBorder="1" applyAlignment="1">
      <alignment horizontal="left" vertical="center" wrapText="1"/>
    </xf>
    <xf numFmtId="1" fontId="48" fillId="34" borderId="10" xfId="63" applyNumberFormat="1" applyFont="1" applyFill="1" applyBorder="1" applyAlignment="1" applyProtection="1">
      <alignment horizontal="center"/>
      <protection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wrapText="1"/>
    </xf>
    <xf numFmtId="0" fontId="48" fillId="0" borderId="14" xfId="0" applyFont="1" applyFill="1" applyBorder="1" applyAlignment="1">
      <alignment horizontal="center"/>
    </xf>
    <xf numFmtId="0" fontId="48" fillId="33" borderId="14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3" borderId="15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left" wrapText="1"/>
    </xf>
    <xf numFmtId="0" fontId="48" fillId="33" borderId="14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wrapText="1"/>
    </xf>
    <xf numFmtId="3" fontId="48" fillId="34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top" wrapText="1"/>
    </xf>
    <xf numFmtId="3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top" wrapText="1"/>
    </xf>
    <xf numFmtId="0" fontId="48" fillId="0" borderId="10" xfId="55" applyFont="1" applyFill="1" applyBorder="1" applyAlignment="1">
      <alignment horizontal="left" vertical="top" wrapText="1"/>
      <protection/>
    </xf>
    <xf numFmtId="0" fontId="48" fillId="0" borderId="10" xfId="55" applyFont="1" applyFill="1" applyBorder="1" applyAlignment="1">
      <alignment horizontal="center" vertical="top"/>
      <protection/>
    </xf>
    <xf numFmtId="0" fontId="48" fillId="0" borderId="10" xfId="55" applyNumberFormat="1" applyFont="1" applyFill="1" applyBorder="1" applyAlignment="1">
      <alignment horizontal="center" vertical="top"/>
      <protection/>
    </xf>
    <xf numFmtId="0" fontId="52" fillId="0" borderId="10" xfId="55" applyFont="1" applyFill="1" applyBorder="1" applyAlignment="1">
      <alignment horizontal="left" vertical="top" wrapText="1"/>
      <protection/>
    </xf>
    <xf numFmtId="0" fontId="48" fillId="33" borderId="10" xfId="55" applyFont="1" applyFill="1" applyBorder="1" applyAlignment="1">
      <alignment horizontal="left" vertical="top" wrapText="1"/>
      <protection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center"/>
    </xf>
    <xf numFmtId="0" fontId="48" fillId="33" borderId="15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left" vertical="center" wrapText="1"/>
    </xf>
    <xf numFmtId="0" fontId="52" fillId="0" borderId="10" xfId="54" applyFont="1" applyBorder="1" applyAlignment="1">
      <alignment horizontal="left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 wrapText="1"/>
    </xf>
    <xf numFmtId="1" fontId="48" fillId="0" borderId="10" xfId="63" applyNumberFormat="1" applyFont="1" applyFill="1" applyBorder="1" applyAlignment="1" applyProtection="1">
      <alignment horizontal="center"/>
      <protection/>
    </xf>
    <xf numFmtId="0" fontId="48" fillId="33" borderId="17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  <col min="6" max="6" width="10.7109375" style="0" customWidth="1"/>
    <col min="7" max="7" width="16.7109375" style="0" customWidth="1"/>
  </cols>
  <sheetData>
    <row r="1" spans="1:7" ht="60" customHeight="1">
      <c r="A1" s="21" t="s">
        <v>340</v>
      </c>
      <c r="B1" s="21"/>
      <c r="C1" s="21"/>
      <c r="D1" s="21"/>
      <c r="E1" s="21"/>
      <c r="F1" s="1"/>
      <c r="G1" s="1"/>
    </row>
    <row r="2" spans="1:7" s="28" customFormat="1" ht="60" customHeight="1">
      <c r="A2" s="25" t="s">
        <v>0</v>
      </c>
      <c r="B2" s="25" t="s">
        <v>1</v>
      </c>
      <c r="C2" s="25" t="s">
        <v>2</v>
      </c>
      <c r="D2" s="26" t="s">
        <v>3</v>
      </c>
      <c r="E2" s="26"/>
      <c r="F2" s="27"/>
      <c r="G2" s="27"/>
    </row>
    <row r="3" spans="1:7" s="28" customFormat="1" ht="60" customHeight="1">
      <c r="A3" s="25"/>
      <c r="B3" s="25"/>
      <c r="C3" s="25"/>
      <c r="D3" s="29" t="s">
        <v>4</v>
      </c>
      <c r="E3" s="30" t="s">
        <v>5</v>
      </c>
      <c r="F3" s="27"/>
      <c r="G3" s="27"/>
    </row>
    <row r="4" spans="1:7" s="28" customFormat="1" ht="39.75" customHeight="1">
      <c r="A4" s="31" t="s">
        <v>6</v>
      </c>
      <c r="B4" s="31"/>
      <c r="C4" s="31"/>
      <c r="D4" s="31"/>
      <c r="E4" s="31"/>
      <c r="F4" s="27"/>
      <c r="G4" s="27"/>
    </row>
    <row r="5" spans="1:7" s="28" customFormat="1" ht="18">
      <c r="A5" s="31" t="s">
        <v>7</v>
      </c>
      <c r="B5" s="31"/>
      <c r="C5" s="31"/>
      <c r="D5" s="31"/>
      <c r="E5" s="31"/>
      <c r="F5" s="27"/>
      <c r="G5" s="27"/>
    </row>
    <row r="6" spans="1:7" s="28" customFormat="1" ht="18">
      <c r="A6" s="32" t="s">
        <v>8</v>
      </c>
      <c r="B6" s="32"/>
      <c r="C6" s="32"/>
      <c r="D6" s="32"/>
      <c r="E6" s="32"/>
      <c r="F6" s="27"/>
      <c r="G6" s="27"/>
    </row>
    <row r="7" spans="1:7" s="28" customFormat="1" ht="15.75">
      <c r="A7" s="29">
        <v>1</v>
      </c>
      <c r="B7" s="33" t="s">
        <v>122</v>
      </c>
      <c r="C7" s="34" t="s">
        <v>9</v>
      </c>
      <c r="D7" s="35">
        <v>0</v>
      </c>
      <c r="E7" s="36">
        <v>1</v>
      </c>
      <c r="F7" s="27"/>
      <c r="G7" s="27"/>
    </row>
    <row r="8" spans="1:7" s="28" customFormat="1" ht="15.75">
      <c r="A8" s="29">
        <v>2</v>
      </c>
      <c r="B8" s="37" t="s">
        <v>260</v>
      </c>
      <c r="C8" s="34" t="s">
        <v>9</v>
      </c>
      <c r="D8" s="35">
        <v>0</v>
      </c>
      <c r="E8" s="36">
        <v>3</v>
      </c>
      <c r="F8" s="27"/>
      <c r="G8" s="27"/>
    </row>
    <row r="9" spans="1:7" s="28" customFormat="1" ht="15.75">
      <c r="A9" s="29">
        <v>3</v>
      </c>
      <c r="B9" s="37" t="s">
        <v>265</v>
      </c>
      <c r="C9" s="34" t="s">
        <v>9</v>
      </c>
      <c r="D9" s="35">
        <v>0</v>
      </c>
      <c r="E9" s="30">
        <f>1+2</f>
        <v>3</v>
      </c>
      <c r="F9" s="27"/>
      <c r="G9" s="27"/>
    </row>
    <row r="10" spans="1:7" s="28" customFormat="1" ht="15.75">
      <c r="A10" s="29">
        <v>4</v>
      </c>
      <c r="B10" s="38" t="s">
        <v>11</v>
      </c>
      <c r="C10" s="39" t="s">
        <v>9</v>
      </c>
      <c r="D10" s="35">
        <v>0</v>
      </c>
      <c r="E10" s="40">
        <f>3+2</f>
        <v>5</v>
      </c>
      <c r="F10" s="27"/>
      <c r="G10" s="27"/>
    </row>
    <row r="11" spans="1:7" s="28" customFormat="1" ht="15.75">
      <c r="A11" s="29">
        <v>5</v>
      </c>
      <c r="B11" s="41" t="s">
        <v>29</v>
      </c>
      <c r="C11" s="39" t="s">
        <v>9</v>
      </c>
      <c r="D11" s="35">
        <v>0</v>
      </c>
      <c r="E11" s="40">
        <v>30</v>
      </c>
      <c r="F11" s="27"/>
      <c r="G11" s="27"/>
    </row>
    <row r="12" spans="1:7" s="28" customFormat="1" ht="15.75">
      <c r="A12" s="29">
        <v>6</v>
      </c>
      <c r="B12" s="42" t="s">
        <v>12</v>
      </c>
      <c r="C12" s="39" t="s">
        <v>9</v>
      </c>
      <c r="D12" s="35">
        <v>0</v>
      </c>
      <c r="E12" s="40">
        <v>2.5</v>
      </c>
      <c r="F12" s="27"/>
      <c r="G12" s="27"/>
    </row>
    <row r="13" spans="1:7" s="28" customFormat="1" ht="15.75">
      <c r="A13" s="29">
        <v>7</v>
      </c>
      <c r="B13" s="43" t="s">
        <v>69</v>
      </c>
      <c r="C13" s="39" t="s">
        <v>9</v>
      </c>
      <c r="D13" s="35">
        <v>0</v>
      </c>
      <c r="E13" s="40">
        <v>2</v>
      </c>
      <c r="F13" s="27"/>
      <c r="G13" s="27"/>
    </row>
    <row r="14" spans="1:7" s="28" customFormat="1" ht="15.75">
      <c r="A14" s="29">
        <v>8</v>
      </c>
      <c r="B14" s="43" t="s">
        <v>13</v>
      </c>
      <c r="C14" s="39" t="s">
        <v>9</v>
      </c>
      <c r="D14" s="44">
        <f>1541+1299</f>
        <v>2840</v>
      </c>
      <c r="E14" s="40">
        <f>1234+199+185.8</f>
        <v>1618.8</v>
      </c>
      <c r="F14" s="27"/>
      <c r="G14" s="27"/>
    </row>
    <row r="15" spans="1:7" s="28" customFormat="1" ht="15.75">
      <c r="A15" s="29">
        <v>9</v>
      </c>
      <c r="B15" s="43" t="s">
        <v>32</v>
      </c>
      <c r="C15" s="39" t="s">
        <v>9</v>
      </c>
      <c r="D15" s="44">
        <v>0</v>
      </c>
      <c r="E15" s="40">
        <v>21.3</v>
      </c>
      <c r="F15" s="27"/>
      <c r="G15" s="27"/>
    </row>
    <row r="16" spans="1:7" s="28" customFormat="1" ht="15.75">
      <c r="A16" s="29">
        <v>10</v>
      </c>
      <c r="B16" s="43" t="s">
        <v>36</v>
      </c>
      <c r="C16" s="39" t="s">
        <v>37</v>
      </c>
      <c r="D16" s="44">
        <v>0</v>
      </c>
      <c r="E16" s="40">
        <f>38+4</f>
        <v>42</v>
      </c>
      <c r="F16" s="27"/>
      <c r="G16" s="27"/>
    </row>
    <row r="17" spans="1:7" s="28" customFormat="1" ht="15.75">
      <c r="A17" s="29">
        <v>11</v>
      </c>
      <c r="B17" s="38" t="s">
        <v>123</v>
      </c>
      <c r="C17" s="39" t="s">
        <v>9</v>
      </c>
      <c r="D17" s="44">
        <v>0</v>
      </c>
      <c r="E17" s="40">
        <v>4</v>
      </c>
      <c r="F17" s="27"/>
      <c r="G17" s="27"/>
    </row>
    <row r="18" spans="1:7" s="28" customFormat="1" ht="15.75">
      <c r="A18" s="29">
        <v>12</v>
      </c>
      <c r="B18" s="38" t="s">
        <v>71</v>
      </c>
      <c r="C18" s="39" t="s">
        <v>62</v>
      </c>
      <c r="D18" s="44">
        <v>0</v>
      </c>
      <c r="E18" s="40">
        <v>34</v>
      </c>
      <c r="F18" s="27"/>
      <c r="G18" s="27"/>
    </row>
    <row r="19" spans="1:7" s="28" customFormat="1" ht="15.75">
      <c r="A19" s="29">
        <v>13</v>
      </c>
      <c r="B19" s="45" t="s">
        <v>14</v>
      </c>
      <c r="C19" s="39" t="s">
        <v>10</v>
      </c>
      <c r="D19" s="44">
        <v>0</v>
      </c>
      <c r="E19" s="40">
        <f>715+173</f>
        <v>888</v>
      </c>
      <c r="F19" s="27"/>
      <c r="G19" s="27"/>
    </row>
    <row r="20" spans="1:7" s="28" customFormat="1" ht="15.75">
      <c r="A20" s="29">
        <v>14</v>
      </c>
      <c r="B20" s="45" t="s">
        <v>64</v>
      </c>
      <c r="C20" s="39" t="s">
        <v>10</v>
      </c>
      <c r="D20" s="44">
        <v>0</v>
      </c>
      <c r="E20" s="40">
        <v>170</v>
      </c>
      <c r="F20" s="27"/>
      <c r="G20" s="27"/>
    </row>
    <row r="21" spans="1:7" s="28" customFormat="1" ht="31.5">
      <c r="A21" s="29">
        <v>15</v>
      </c>
      <c r="B21" s="46" t="s">
        <v>57</v>
      </c>
      <c r="C21" s="34" t="s">
        <v>9</v>
      </c>
      <c r="D21" s="44">
        <v>0</v>
      </c>
      <c r="E21" s="36">
        <v>10</v>
      </c>
      <c r="F21" s="27"/>
      <c r="G21" s="27"/>
    </row>
    <row r="22" spans="1:7" s="28" customFormat="1" ht="15.75">
      <c r="A22" s="29">
        <v>16</v>
      </c>
      <c r="B22" s="38" t="s">
        <v>40</v>
      </c>
      <c r="C22" s="39" t="s">
        <v>10</v>
      </c>
      <c r="D22" s="44">
        <v>0</v>
      </c>
      <c r="E22" s="36">
        <f>80+2</f>
        <v>82</v>
      </c>
      <c r="F22" s="27"/>
      <c r="G22" s="27"/>
    </row>
    <row r="23" spans="1:7" s="28" customFormat="1" ht="15.75">
      <c r="A23" s="29">
        <v>17</v>
      </c>
      <c r="B23" s="45" t="s">
        <v>73</v>
      </c>
      <c r="C23" s="34" t="s">
        <v>9</v>
      </c>
      <c r="D23" s="44">
        <v>0</v>
      </c>
      <c r="E23" s="36">
        <v>10</v>
      </c>
      <c r="F23" s="27"/>
      <c r="G23" s="27"/>
    </row>
    <row r="24" spans="1:7" s="28" customFormat="1" ht="15.75">
      <c r="A24" s="29">
        <v>18</v>
      </c>
      <c r="B24" s="37" t="s">
        <v>65</v>
      </c>
      <c r="C24" s="39" t="s">
        <v>10</v>
      </c>
      <c r="D24" s="44">
        <v>0</v>
      </c>
      <c r="E24" s="36">
        <f>79+46</f>
        <v>125</v>
      </c>
      <c r="F24" s="27"/>
      <c r="G24" s="27"/>
    </row>
    <row r="25" spans="1:7" s="28" customFormat="1" ht="15.75">
      <c r="A25" s="29">
        <v>19</v>
      </c>
      <c r="B25" s="38" t="s">
        <v>41</v>
      </c>
      <c r="C25" s="39" t="s">
        <v>10</v>
      </c>
      <c r="D25" s="44">
        <v>0</v>
      </c>
      <c r="E25" s="36">
        <f>76+914</f>
        <v>990</v>
      </c>
      <c r="F25" s="27"/>
      <c r="G25" s="27"/>
    </row>
    <row r="26" spans="1:7" s="28" customFormat="1" ht="18">
      <c r="A26" s="47" t="s">
        <v>15</v>
      </c>
      <c r="B26" s="47"/>
      <c r="C26" s="47"/>
      <c r="D26" s="47"/>
      <c r="E26" s="47"/>
      <c r="F26" s="27"/>
      <c r="G26" s="27"/>
    </row>
    <row r="27" spans="1:7" s="28" customFormat="1" ht="15.75">
      <c r="A27" s="40">
        <v>1</v>
      </c>
      <c r="B27" s="48" t="s">
        <v>74</v>
      </c>
      <c r="C27" s="49" t="s">
        <v>9</v>
      </c>
      <c r="D27" s="44">
        <v>0</v>
      </c>
      <c r="E27" s="50">
        <v>52</v>
      </c>
      <c r="F27" s="27"/>
      <c r="G27" s="27"/>
    </row>
    <row r="28" spans="1:7" s="28" customFormat="1" ht="15.75">
      <c r="A28" s="40">
        <v>2</v>
      </c>
      <c r="B28" s="51" t="s">
        <v>75</v>
      </c>
      <c r="C28" s="52" t="s">
        <v>9</v>
      </c>
      <c r="D28" s="44">
        <v>0</v>
      </c>
      <c r="E28" s="53">
        <v>6</v>
      </c>
      <c r="F28" s="27"/>
      <c r="G28" s="27"/>
    </row>
    <row r="29" spans="1:7" s="28" customFormat="1" ht="15.75">
      <c r="A29" s="40">
        <v>3</v>
      </c>
      <c r="B29" s="37" t="s">
        <v>76</v>
      </c>
      <c r="C29" s="52" t="s">
        <v>10</v>
      </c>
      <c r="D29" s="44">
        <v>0</v>
      </c>
      <c r="E29" s="54">
        <v>54</v>
      </c>
      <c r="F29" s="27"/>
      <c r="G29" s="27"/>
    </row>
    <row r="30" spans="1:7" s="28" customFormat="1" ht="15.75">
      <c r="A30" s="40">
        <v>4</v>
      </c>
      <c r="B30" s="37" t="s">
        <v>77</v>
      </c>
      <c r="C30" s="52" t="s">
        <v>9</v>
      </c>
      <c r="D30" s="44">
        <v>0</v>
      </c>
      <c r="E30" s="54">
        <v>10</v>
      </c>
      <c r="F30" s="27"/>
      <c r="G30" s="27"/>
    </row>
    <row r="31" spans="1:7" s="28" customFormat="1" ht="15.75">
      <c r="A31" s="40">
        <v>5</v>
      </c>
      <c r="B31" s="51" t="s">
        <v>78</v>
      </c>
      <c r="C31" s="52" t="s">
        <v>9</v>
      </c>
      <c r="D31" s="44">
        <v>0</v>
      </c>
      <c r="E31" s="53">
        <v>29</v>
      </c>
      <c r="F31" s="27"/>
      <c r="G31" s="27"/>
    </row>
    <row r="32" spans="1:7" s="28" customFormat="1" ht="15.75">
      <c r="A32" s="40">
        <v>6</v>
      </c>
      <c r="B32" s="37" t="s">
        <v>79</v>
      </c>
      <c r="C32" s="52" t="s">
        <v>10</v>
      </c>
      <c r="D32" s="44">
        <v>0</v>
      </c>
      <c r="E32" s="54">
        <v>52</v>
      </c>
      <c r="F32" s="27"/>
      <c r="G32" s="27"/>
    </row>
    <row r="33" spans="1:7" s="28" customFormat="1" ht="15.75">
      <c r="A33" s="40">
        <v>7</v>
      </c>
      <c r="B33" s="37" t="s">
        <v>80</v>
      </c>
      <c r="C33" s="52" t="s">
        <v>9</v>
      </c>
      <c r="D33" s="44">
        <v>0</v>
      </c>
      <c r="E33" s="54">
        <v>57</v>
      </c>
      <c r="F33" s="27"/>
      <c r="G33" s="27"/>
    </row>
    <row r="34" spans="1:7" s="28" customFormat="1" ht="15.75">
      <c r="A34" s="40">
        <v>8</v>
      </c>
      <c r="B34" s="51" t="s">
        <v>81</v>
      </c>
      <c r="C34" s="52" t="s">
        <v>9</v>
      </c>
      <c r="D34" s="44">
        <v>0</v>
      </c>
      <c r="E34" s="53">
        <v>8</v>
      </c>
      <c r="F34" s="27"/>
      <c r="G34" s="27"/>
    </row>
    <row r="35" spans="1:7" s="28" customFormat="1" ht="15.75">
      <c r="A35" s="40">
        <v>9</v>
      </c>
      <c r="B35" s="37" t="s">
        <v>82</v>
      </c>
      <c r="C35" s="52" t="s">
        <v>9</v>
      </c>
      <c r="D35" s="44">
        <v>0</v>
      </c>
      <c r="E35" s="55">
        <v>10</v>
      </c>
      <c r="F35" s="27"/>
      <c r="G35" s="27"/>
    </row>
    <row r="36" spans="1:7" s="28" customFormat="1" ht="15.75">
      <c r="A36" s="40">
        <v>10</v>
      </c>
      <c r="B36" s="37" t="s">
        <v>83</v>
      </c>
      <c r="C36" s="56" t="s">
        <v>9</v>
      </c>
      <c r="D36" s="44">
        <v>0</v>
      </c>
      <c r="E36" s="54">
        <v>1.5</v>
      </c>
      <c r="F36" s="27"/>
      <c r="G36" s="27"/>
    </row>
    <row r="37" spans="1:7" s="28" customFormat="1" ht="15.75">
      <c r="A37" s="40">
        <v>11</v>
      </c>
      <c r="B37" s="51" t="s">
        <v>84</v>
      </c>
      <c r="C37" s="52" t="s">
        <v>9</v>
      </c>
      <c r="D37" s="44">
        <v>0</v>
      </c>
      <c r="E37" s="53">
        <v>21</v>
      </c>
      <c r="F37" s="27"/>
      <c r="G37" s="27"/>
    </row>
    <row r="38" spans="1:7" s="28" customFormat="1" ht="15.75">
      <c r="A38" s="40">
        <v>12</v>
      </c>
      <c r="B38" s="37" t="s">
        <v>85</v>
      </c>
      <c r="C38" s="52" t="s">
        <v>9</v>
      </c>
      <c r="D38" s="44">
        <v>0</v>
      </c>
      <c r="E38" s="54">
        <v>6</v>
      </c>
      <c r="F38" s="27"/>
      <c r="G38" s="27"/>
    </row>
    <row r="39" spans="1:7" s="28" customFormat="1" ht="15.75">
      <c r="A39" s="40">
        <v>13</v>
      </c>
      <c r="B39" s="37" t="s">
        <v>86</v>
      </c>
      <c r="C39" s="52" t="s">
        <v>9</v>
      </c>
      <c r="D39" s="44">
        <v>0</v>
      </c>
      <c r="E39" s="54">
        <v>75</v>
      </c>
      <c r="F39" s="27"/>
      <c r="G39" s="27"/>
    </row>
    <row r="40" spans="1:7" s="28" customFormat="1" ht="15.75">
      <c r="A40" s="40">
        <v>14</v>
      </c>
      <c r="B40" s="51" t="s">
        <v>87</v>
      </c>
      <c r="C40" s="52" t="s">
        <v>10</v>
      </c>
      <c r="D40" s="44">
        <v>0</v>
      </c>
      <c r="E40" s="53">
        <v>91</v>
      </c>
      <c r="F40" s="27"/>
      <c r="G40" s="27"/>
    </row>
    <row r="41" spans="1:7" s="28" customFormat="1" ht="15.75">
      <c r="A41" s="40">
        <v>15</v>
      </c>
      <c r="B41" s="57" t="s">
        <v>88</v>
      </c>
      <c r="C41" s="52" t="s">
        <v>10</v>
      </c>
      <c r="D41" s="44">
        <v>0</v>
      </c>
      <c r="E41" s="54">
        <v>35</v>
      </c>
      <c r="F41" s="27"/>
      <c r="G41" s="27"/>
    </row>
    <row r="42" spans="1:7" s="28" customFormat="1" ht="15.75">
      <c r="A42" s="40">
        <v>16</v>
      </c>
      <c r="B42" s="51" t="s">
        <v>89</v>
      </c>
      <c r="C42" s="52" t="s">
        <v>9</v>
      </c>
      <c r="D42" s="44">
        <v>0</v>
      </c>
      <c r="E42" s="58">
        <v>2.4</v>
      </c>
      <c r="F42" s="27"/>
      <c r="G42" s="27"/>
    </row>
    <row r="43" spans="1:7" s="28" customFormat="1" ht="15.75">
      <c r="A43" s="40">
        <v>17</v>
      </c>
      <c r="B43" s="37" t="s">
        <v>90</v>
      </c>
      <c r="C43" s="52" t="s">
        <v>9</v>
      </c>
      <c r="D43" s="44">
        <v>0</v>
      </c>
      <c r="E43" s="54">
        <v>16</v>
      </c>
      <c r="F43" s="27"/>
      <c r="G43" s="27"/>
    </row>
    <row r="44" spans="1:7" s="28" customFormat="1" ht="15.75">
      <c r="A44" s="40">
        <v>18</v>
      </c>
      <c r="B44" s="37" t="s">
        <v>91</v>
      </c>
      <c r="C44" s="52" t="s">
        <v>10</v>
      </c>
      <c r="D44" s="44">
        <v>0</v>
      </c>
      <c r="E44" s="54">
        <v>41</v>
      </c>
      <c r="F44" s="27"/>
      <c r="G44" s="27"/>
    </row>
    <row r="45" spans="1:7" s="28" customFormat="1" ht="15.75">
      <c r="A45" s="40">
        <v>19</v>
      </c>
      <c r="B45" s="37" t="s">
        <v>92</v>
      </c>
      <c r="C45" s="52" t="s">
        <v>9</v>
      </c>
      <c r="D45" s="44">
        <v>0</v>
      </c>
      <c r="E45" s="54">
        <v>8.667</v>
      </c>
      <c r="F45" s="27"/>
      <c r="G45" s="27"/>
    </row>
    <row r="46" spans="1:7" s="28" customFormat="1" ht="15.75">
      <c r="A46" s="40">
        <v>20</v>
      </c>
      <c r="B46" s="37" t="s">
        <v>93</v>
      </c>
      <c r="C46" s="52" t="s">
        <v>9</v>
      </c>
      <c r="D46" s="44">
        <v>0</v>
      </c>
      <c r="E46" s="54">
        <v>16.2</v>
      </c>
      <c r="F46" s="27"/>
      <c r="G46" s="27"/>
    </row>
    <row r="47" spans="1:7" s="28" customFormat="1" ht="15.75">
      <c r="A47" s="40">
        <v>21</v>
      </c>
      <c r="B47" s="37" t="s">
        <v>94</v>
      </c>
      <c r="C47" s="52" t="s">
        <v>9</v>
      </c>
      <c r="D47" s="44">
        <v>0</v>
      </c>
      <c r="E47" s="54">
        <v>2</v>
      </c>
      <c r="F47" s="27"/>
      <c r="G47" s="27"/>
    </row>
    <row r="48" spans="1:7" s="28" customFormat="1" ht="15.75">
      <c r="A48" s="40">
        <v>22</v>
      </c>
      <c r="B48" s="46" t="s">
        <v>258</v>
      </c>
      <c r="C48" s="56" t="s">
        <v>17</v>
      </c>
      <c r="D48" s="44">
        <v>0</v>
      </c>
      <c r="E48" s="59">
        <v>283</v>
      </c>
      <c r="F48" s="27"/>
      <c r="G48" s="27"/>
    </row>
    <row r="49" spans="1:7" s="28" customFormat="1" ht="15.75">
      <c r="A49" s="40">
        <v>23</v>
      </c>
      <c r="B49" s="46" t="s">
        <v>95</v>
      </c>
      <c r="C49" s="56" t="s">
        <v>17</v>
      </c>
      <c r="D49" s="44">
        <v>0</v>
      </c>
      <c r="E49" s="59">
        <v>13</v>
      </c>
      <c r="F49" s="27"/>
      <c r="G49" s="27"/>
    </row>
    <row r="50" spans="1:7" s="28" customFormat="1" ht="15.75">
      <c r="A50" s="40">
        <v>24</v>
      </c>
      <c r="B50" s="46" t="s">
        <v>96</v>
      </c>
      <c r="C50" s="56" t="s">
        <v>17</v>
      </c>
      <c r="D50" s="44">
        <v>0</v>
      </c>
      <c r="E50" s="59">
        <v>550</v>
      </c>
      <c r="F50" s="27"/>
      <c r="G50" s="27"/>
    </row>
    <row r="51" spans="1:7" s="28" customFormat="1" ht="15.75">
      <c r="A51" s="40">
        <v>25</v>
      </c>
      <c r="B51" s="46" t="s">
        <v>97</v>
      </c>
      <c r="C51" s="56" t="s">
        <v>17</v>
      </c>
      <c r="D51" s="44">
        <v>0</v>
      </c>
      <c r="E51" s="59">
        <v>100</v>
      </c>
      <c r="F51" s="27"/>
      <c r="G51" s="27"/>
    </row>
    <row r="52" spans="1:7" s="28" customFormat="1" ht="15.75">
      <c r="A52" s="40">
        <v>26</v>
      </c>
      <c r="B52" s="46" t="s">
        <v>98</v>
      </c>
      <c r="C52" s="56" t="s">
        <v>17</v>
      </c>
      <c r="D52" s="44">
        <v>0</v>
      </c>
      <c r="E52" s="59">
        <v>390</v>
      </c>
      <c r="F52" s="27"/>
      <c r="G52" s="27"/>
    </row>
    <row r="53" spans="1:7" s="28" customFormat="1" ht="15.75">
      <c r="A53" s="40">
        <v>27</v>
      </c>
      <c r="B53" s="46" t="s">
        <v>99</v>
      </c>
      <c r="C53" s="56" t="s">
        <v>17</v>
      </c>
      <c r="D53" s="44">
        <v>0</v>
      </c>
      <c r="E53" s="59">
        <v>45</v>
      </c>
      <c r="F53" s="27"/>
      <c r="G53" s="27"/>
    </row>
    <row r="54" spans="1:7" s="28" customFormat="1" ht="15.75">
      <c r="A54" s="40">
        <v>28</v>
      </c>
      <c r="B54" s="46" t="s">
        <v>100</v>
      </c>
      <c r="C54" s="56" t="s">
        <v>17</v>
      </c>
      <c r="D54" s="44">
        <v>0</v>
      </c>
      <c r="E54" s="59">
        <v>45</v>
      </c>
      <c r="F54" s="27"/>
      <c r="G54" s="27"/>
    </row>
    <row r="55" spans="1:7" s="28" customFormat="1" ht="15.75">
      <c r="A55" s="40">
        <v>29</v>
      </c>
      <c r="B55" s="46" t="s">
        <v>101</v>
      </c>
      <c r="C55" s="56" t="s">
        <v>17</v>
      </c>
      <c r="D55" s="44">
        <v>0</v>
      </c>
      <c r="E55" s="59">
        <v>45</v>
      </c>
      <c r="F55" s="27"/>
      <c r="G55" s="27"/>
    </row>
    <row r="56" spans="1:7" s="28" customFormat="1" ht="15.75">
      <c r="A56" s="40">
        <v>30</v>
      </c>
      <c r="B56" s="46" t="s">
        <v>102</v>
      </c>
      <c r="C56" s="56" t="s">
        <v>17</v>
      </c>
      <c r="D56" s="44">
        <v>0</v>
      </c>
      <c r="E56" s="59">
        <v>50</v>
      </c>
      <c r="F56" s="27"/>
      <c r="G56" s="27"/>
    </row>
    <row r="57" spans="1:7" s="28" customFormat="1" ht="15.75">
      <c r="A57" s="40">
        <v>31</v>
      </c>
      <c r="B57" s="46" t="s">
        <v>103</v>
      </c>
      <c r="C57" s="56" t="s">
        <v>17</v>
      </c>
      <c r="D57" s="44">
        <v>0</v>
      </c>
      <c r="E57" s="59">
        <v>6</v>
      </c>
      <c r="F57" s="27"/>
      <c r="G57" s="27"/>
    </row>
    <row r="58" spans="1:7" s="28" customFormat="1" ht="15.75">
      <c r="A58" s="40">
        <v>32</v>
      </c>
      <c r="B58" s="60" t="s">
        <v>104</v>
      </c>
      <c r="C58" s="61" t="s">
        <v>17</v>
      </c>
      <c r="D58" s="44">
        <v>0</v>
      </c>
      <c r="E58" s="54">
        <v>1</v>
      </c>
      <c r="F58" s="27"/>
      <c r="G58" s="27"/>
    </row>
    <row r="59" spans="1:7" s="28" customFormat="1" ht="18">
      <c r="A59" s="31" t="s">
        <v>16</v>
      </c>
      <c r="B59" s="31"/>
      <c r="C59" s="31"/>
      <c r="D59" s="31"/>
      <c r="E59" s="31"/>
      <c r="F59" s="27"/>
      <c r="G59" s="27"/>
    </row>
    <row r="60" spans="1:7" s="28" customFormat="1" ht="15.75">
      <c r="A60" s="29">
        <v>1</v>
      </c>
      <c r="B60" s="62" t="s">
        <v>119</v>
      </c>
      <c r="C60" s="63" t="s">
        <v>120</v>
      </c>
      <c r="D60" s="44">
        <v>0</v>
      </c>
      <c r="E60" s="30">
        <v>1</v>
      </c>
      <c r="F60" s="27"/>
      <c r="G60" s="27"/>
    </row>
    <row r="61" spans="1:7" s="28" customFormat="1" ht="15.75">
      <c r="A61" s="29">
        <v>2</v>
      </c>
      <c r="B61" s="48" t="s">
        <v>48</v>
      </c>
      <c r="C61" s="64" t="s">
        <v>17</v>
      </c>
      <c r="D61" s="44">
        <v>0</v>
      </c>
      <c r="E61" s="36">
        <v>180</v>
      </c>
      <c r="F61" s="27"/>
      <c r="G61" s="27"/>
    </row>
    <row r="62" spans="1:7" s="28" customFormat="1" ht="15.75">
      <c r="A62" s="29">
        <v>3</v>
      </c>
      <c r="B62" s="37" t="s">
        <v>55</v>
      </c>
      <c r="C62" s="34" t="s">
        <v>17</v>
      </c>
      <c r="D62" s="44">
        <v>0</v>
      </c>
      <c r="E62" s="36">
        <v>5</v>
      </c>
      <c r="F62" s="27"/>
      <c r="G62" s="27"/>
    </row>
    <row r="63" spans="1:7" s="28" customFormat="1" ht="15.75">
      <c r="A63" s="29">
        <v>4</v>
      </c>
      <c r="B63" s="37" t="s">
        <v>59</v>
      </c>
      <c r="C63" s="40" t="s">
        <v>10</v>
      </c>
      <c r="D63" s="44">
        <v>0</v>
      </c>
      <c r="E63" s="30">
        <v>1</v>
      </c>
      <c r="F63" s="27"/>
      <c r="G63" s="27"/>
    </row>
    <row r="64" spans="1:7" s="28" customFormat="1" ht="15.75">
      <c r="A64" s="29">
        <v>5</v>
      </c>
      <c r="B64" s="37" t="s">
        <v>60</v>
      </c>
      <c r="C64" s="40" t="s">
        <v>10</v>
      </c>
      <c r="D64" s="44">
        <v>0</v>
      </c>
      <c r="E64" s="30">
        <v>1</v>
      </c>
      <c r="F64" s="27"/>
      <c r="G64" s="27"/>
    </row>
    <row r="65" spans="1:7" s="28" customFormat="1" ht="15.75">
      <c r="A65" s="29">
        <v>6</v>
      </c>
      <c r="B65" s="37" t="s">
        <v>61</v>
      </c>
      <c r="C65" s="40" t="s">
        <v>10</v>
      </c>
      <c r="D65" s="44">
        <v>0</v>
      </c>
      <c r="E65" s="30">
        <v>1</v>
      </c>
      <c r="F65" s="27"/>
      <c r="G65" s="27"/>
    </row>
    <row r="66" spans="1:7" s="28" customFormat="1" ht="15.75">
      <c r="A66" s="29">
        <v>7</v>
      </c>
      <c r="B66" s="45" t="s">
        <v>63</v>
      </c>
      <c r="C66" s="40" t="s">
        <v>17</v>
      </c>
      <c r="D66" s="44">
        <v>0</v>
      </c>
      <c r="E66" s="36">
        <v>6</v>
      </c>
      <c r="F66" s="27"/>
      <c r="G66" s="27"/>
    </row>
    <row r="67" spans="1:7" s="28" customFormat="1" ht="15.75">
      <c r="A67" s="29">
        <v>8</v>
      </c>
      <c r="B67" s="45" t="s">
        <v>44</v>
      </c>
      <c r="C67" s="65" t="s">
        <v>17</v>
      </c>
      <c r="D67" s="44">
        <v>0</v>
      </c>
      <c r="E67" s="36">
        <v>1</v>
      </c>
      <c r="F67" s="27"/>
      <c r="G67" s="27"/>
    </row>
    <row r="68" spans="1:7" s="28" customFormat="1" ht="15.75">
      <c r="A68" s="29">
        <v>9</v>
      </c>
      <c r="B68" s="45" t="s">
        <v>42</v>
      </c>
      <c r="C68" s="65" t="s">
        <v>17</v>
      </c>
      <c r="D68" s="44">
        <v>0</v>
      </c>
      <c r="E68" s="36">
        <v>4</v>
      </c>
      <c r="F68" s="27"/>
      <c r="G68" s="27"/>
    </row>
    <row r="69" spans="1:7" s="28" customFormat="1" ht="15.75">
      <c r="A69" s="29">
        <v>10</v>
      </c>
      <c r="B69" s="37" t="s">
        <v>54</v>
      </c>
      <c r="C69" s="34" t="s">
        <v>17</v>
      </c>
      <c r="D69" s="44">
        <v>0</v>
      </c>
      <c r="E69" s="36">
        <v>5</v>
      </c>
      <c r="F69" s="27"/>
      <c r="G69" s="27"/>
    </row>
    <row r="70" spans="1:7" s="28" customFormat="1" ht="15.75">
      <c r="A70" s="29">
        <v>11</v>
      </c>
      <c r="B70" s="37" t="s">
        <v>38</v>
      </c>
      <c r="C70" s="66" t="s">
        <v>17</v>
      </c>
      <c r="D70" s="44">
        <v>0</v>
      </c>
      <c r="E70" s="36">
        <f>10+100</f>
        <v>110</v>
      </c>
      <c r="F70" s="27"/>
      <c r="G70" s="27"/>
    </row>
    <row r="71" spans="1:7" s="28" customFormat="1" ht="15.75">
      <c r="A71" s="29">
        <v>12</v>
      </c>
      <c r="B71" s="38" t="s">
        <v>56</v>
      </c>
      <c r="C71" s="65" t="s">
        <v>17</v>
      </c>
      <c r="D71" s="44">
        <v>0</v>
      </c>
      <c r="E71" s="36">
        <v>120</v>
      </c>
      <c r="F71" s="27"/>
      <c r="G71" s="27"/>
    </row>
    <row r="72" spans="1:7" s="28" customFormat="1" ht="15.75">
      <c r="A72" s="29">
        <v>13</v>
      </c>
      <c r="B72" s="38" t="s">
        <v>116</v>
      </c>
      <c r="C72" s="65" t="s">
        <v>17</v>
      </c>
      <c r="D72" s="44">
        <v>0</v>
      </c>
      <c r="E72" s="36">
        <v>20</v>
      </c>
      <c r="F72" s="27"/>
      <c r="G72" s="27"/>
    </row>
    <row r="73" spans="1:7" s="28" customFormat="1" ht="15.75">
      <c r="A73" s="29">
        <v>14</v>
      </c>
      <c r="B73" s="38" t="s">
        <v>117</v>
      </c>
      <c r="C73" s="65" t="s">
        <v>17</v>
      </c>
      <c r="D73" s="44">
        <v>0</v>
      </c>
      <c r="E73" s="36">
        <v>20</v>
      </c>
      <c r="F73" s="27"/>
      <c r="G73" s="27"/>
    </row>
    <row r="74" spans="1:7" s="28" customFormat="1" ht="15.75">
      <c r="A74" s="29">
        <v>15</v>
      </c>
      <c r="B74" s="38" t="s">
        <v>118</v>
      </c>
      <c r="C74" s="65" t="s">
        <v>17</v>
      </c>
      <c r="D74" s="44">
        <v>0</v>
      </c>
      <c r="E74" s="36">
        <v>1</v>
      </c>
      <c r="F74" s="27"/>
      <c r="G74" s="27"/>
    </row>
    <row r="75" spans="1:7" s="28" customFormat="1" ht="15.75">
      <c r="A75" s="29">
        <v>16</v>
      </c>
      <c r="B75" s="38" t="s">
        <v>115</v>
      </c>
      <c r="C75" s="65" t="s">
        <v>17</v>
      </c>
      <c r="D75" s="44">
        <v>0</v>
      </c>
      <c r="E75" s="36">
        <v>80</v>
      </c>
      <c r="F75" s="27"/>
      <c r="G75" s="27"/>
    </row>
    <row r="76" spans="1:7" s="28" customFormat="1" ht="15.75">
      <c r="A76" s="29">
        <v>17</v>
      </c>
      <c r="B76" s="37" t="s">
        <v>39</v>
      </c>
      <c r="C76" s="66" t="s">
        <v>17</v>
      </c>
      <c r="D76" s="44">
        <v>0</v>
      </c>
      <c r="E76" s="36">
        <f>10+110</f>
        <v>120</v>
      </c>
      <c r="F76" s="27"/>
      <c r="G76" s="27"/>
    </row>
    <row r="77" spans="1:7" s="28" customFormat="1" ht="15.75">
      <c r="A77" s="29">
        <v>18</v>
      </c>
      <c r="B77" s="38" t="s">
        <v>31</v>
      </c>
      <c r="C77" s="65" t="s">
        <v>17</v>
      </c>
      <c r="D77" s="67">
        <v>10</v>
      </c>
      <c r="E77" s="36">
        <v>600</v>
      </c>
      <c r="F77" s="27"/>
      <c r="G77" s="27"/>
    </row>
    <row r="78" spans="1:7" s="28" customFormat="1" ht="15.75">
      <c r="A78" s="29">
        <v>19</v>
      </c>
      <c r="B78" s="68" t="s">
        <v>30</v>
      </c>
      <c r="C78" s="65" t="s">
        <v>9</v>
      </c>
      <c r="D78" s="67">
        <v>240</v>
      </c>
      <c r="E78" s="36">
        <f>2+1+1</f>
        <v>4</v>
      </c>
      <c r="F78" s="27"/>
      <c r="G78" s="27"/>
    </row>
    <row r="79" spans="1:7" s="28" customFormat="1" ht="15.75">
      <c r="A79" s="29">
        <v>20</v>
      </c>
      <c r="B79" s="68" t="s">
        <v>114</v>
      </c>
      <c r="C79" s="65" t="s">
        <v>9</v>
      </c>
      <c r="D79" s="69">
        <v>0</v>
      </c>
      <c r="E79" s="36">
        <v>1</v>
      </c>
      <c r="F79" s="27"/>
      <c r="G79" s="27"/>
    </row>
    <row r="80" spans="1:7" s="28" customFormat="1" ht="15.75">
      <c r="A80" s="29">
        <v>21</v>
      </c>
      <c r="B80" s="68" t="s">
        <v>67</v>
      </c>
      <c r="C80" s="65" t="s">
        <v>9</v>
      </c>
      <c r="D80" s="69">
        <v>0</v>
      </c>
      <c r="E80" s="30">
        <v>6</v>
      </c>
      <c r="F80" s="27"/>
      <c r="G80" s="27"/>
    </row>
    <row r="81" spans="1:7" s="28" customFormat="1" ht="15.75">
      <c r="A81" s="29">
        <v>22</v>
      </c>
      <c r="B81" s="48" t="s">
        <v>281</v>
      </c>
      <c r="C81" s="34" t="s">
        <v>9</v>
      </c>
      <c r="D81" s="69">
        <v>0</v>
      </c>
      <c r="E81" s="30">
        <v>72</v>
      </c>
      <c r="F81" s="27"/>
      <c r="G81" s="27"/>
    </row>
    <row r="82" spans="1:7" s="28" customFormat="1" ht="15.75">
      <c r="A82" s="29">
        <v>23</v>
      </c>
      <c r="B82" s="48" t="s">
        <v>282</v>
      </c>
      <c r="C82" s="34" t="s">
        <v>9</v>
      </c>
      <c r="D82" s="69">
        <v>0</v>
      </c>
      <c r="E82" s="30">
        <v>72</v>
      </c>
      <c r="F82" s="27"/>
      <c r="G82" s="27"/>
    </row>
    <row r="83" spans="1:7" s="28" customFormat="1" ht="31.5">
      <c r="A83" s="29">
        <v>24</v>
      </c>
      <c r="B83" s="37" t="s">
        <v>283</v>
      </c>
      <c r="C83" s="65" t="s">
        <v>17</v>
      </c>
      <c r="D83" s="69">
        <v>0</v>
      </c>
      <c r="E83" s="36">
        <f>10+7+120</f>
        <v>137</v>
      </c>
      <c r="F83" s="27"/>
      <c r="G83" s="27"/>
    </row>
    <row r="84" spans="1:7" s="28" customFormat="1" ht="15.75">
      <c r="A84" s="29">
        <v>25</v>
      </c>
      <c r="B84" s="37" t="s">
        <v>70</v>
      </c>
      <c r="C84" s="65" t="s">
        <v>17</v>
      </c>
      <c r="D84" s="69">
        <v>0</v>
      </c>
      <c r="E84" s="36">
        <v>170</v>
      </c>
      <c r="F84" s="27"/>
      <c r="G84" s="27"/>
    </row>
    <row r="85" spans="1:7" s="28" customFormat="1" ht="15.75">
      <c r="A85" s="29">
        <v>26</v>
      </c>
      <c r="B85" s="37" t="s">
        <v>52</v>
      </c>
      <c r="C85" s="34" t="s">
        <v>17</v>
      </c>
      <c r="D85" s="69">
        <v>0</v>
      </c>
      <c r="E85" s="36">
        <f>5+10+20</f>
        <v>35</v>
      </c>
      <c r="F85" s="27"/>
      <c r="G85" s="27"/>
    </row>
    <row r="86" spans="1:7" s="28" customFormat="1" ht="15.75">
      <c r="A86" s="29">
        <v>27</v>
      </c>
      <c r="B86" s="37" t="s">
        <v>53</v>
      </c>
      <c r="C86" s="34" t="s">
        <v>17</v>
      </c>
      <c r="D86" s="69">
        <v>0</v>
      </c>
      <c r="E86" s="36">
        <f>10+20</f>
        <v>30</v>
      </c>
      <c r="F86" s="27"/>
      <c r="G86" s="27"/>
    </row>
    <row r="87" spans="1:7" s="28" customFormat="1" ht="18" customHeight="1">
      <c r="A87" s="29">
        <v>28</v>
      </c>
      <c r="B87" s="37" t="s">
        <v>51</v>
      </c>
      <c r="C87" s="34" t="s">
        <v>17</v>
      </c>
      <c r="D87" s="69">
        <v>0</v>
      </c>
      <c r="E87" s="36">
        <v>35</v>
      </c>
      <c r="F87" s="27"/>
      <c r="G87" s="27"/>
    </row>
    <row r="88" spans="1:7" s="28" customFormat="1" ht="15.75">
      <c r="A88" s="29">
        <v>29</v>
      </c>
      <c r="B88" s="68" t="s">
        <v>66</v>
      </c>
      <c r="C88" s="65" t="s">
        <v>17</v>
      </c>
      <c r="D88" s="69">
        <v>0</v>
      </c>
      <c r="E88" s="36">
        <v>220</v>
      </c>
      <c r="F88" s="27"/>
      <c r="G88" s="27"/>
    </row>
    <row r="89" spans="1:7" s="28" customFormat="1" ht="15.75">
      <c r="A89" s="29">
        <v>30</v>
      </c>
      <c r="B89" s="68" t="s">
        <v>43</v>
      </c>
      <c r="C89" s="65" t="s">
        <v>17</v>
      </c>
      <c r="D89" s="69">
        <v>0</v>
      </c>
      <c r="E89" s="36">
        <v>111</v>
      </c>
      <c r="F89" s="27"/>
      <c r="G89" s="27"/>
    </row>
    <row r="90" spans="1:7" s="28" customFormat="1" ht="15.75">
      <c r="A90" s="29">
        <v>31</v>
      </c>
      <c r="B90" s="68" t="s">
        <v>47</v>
      </c>
      <c r="C90" s="65" t="s">
        <v>17</v>
      </c>
      <c r="D90" s="69">
        <v>0</v>
      </c>
      <c r="E90" s="36">
        <v>20</v>
      </c>
      <c r="F90" s="27"/>
      <c r="G90" s="27"/>
    </row>
    <row r="91" spans="1:7" s="28" customFormat="1" ht="15.75">
      <c r="A91" s="34"/>
      <c r="B91" s="70" t="s">
        <v>121</v>
      </c>
      <c r="C91" s="65"/>
      <c r="D91" s="69"/>
      <c r="E91" s="36"/>
      <c r="F91" s="27"/>
      <c r="G91" s="27"/>
    </row>
    <row r="92" spans="1:7" s="28" customFormat="1" ht="15.75">
      <c r="A92" s="34">
        <v>1</v>
      </c>
      <c r="B92" s="71" t="s">
        <v>127</v>
      </c>
      <c r="C92" s="72" t="s">
        <v>37</v>
      </c>
      <c r="D92" s="69">
        <v>0</v>
      </c>
      <c r="E92" s="73">
        <v>2</v>
      </c>
      <c r="F92" s="27"/>
      <c r="G92" s="27"/>
    </row>
    <row r="93" spans="1:7" s="28" customFormat="1" ht="15.75">
      <c r="A93" s="34">
        <v>2</v>
      </c>
      <c r="B93" s="71" t="s">
        <v>188</v>
      </c>
      <c r="C93" s="72" t="s">
        <v>37</v>
      </c>
      <c r="D93" s="69">
        <v>0</v>
      </c>
      <c r="E93" s="73">
        <v>66</v>
      </c>
      <c r="F93" s="27"/>
      <c r="G93" s="27"/>
    </row>
    <row r="94" spans="1:7" s="28" customFormat="1" ht="15.75">
      <c r="A94" s="34">
        <v>3</v>
      </c>
      <c r="B94" s="71" t="s">
        <v>156</v>
      </c>
      <c r="C94" s="72" t="s">
        <v>125</v>
      </c>
      <c r="D94" s="69">
        <v>0</v>
      </c>
      <c r="E94" s="73">
        <v>63</v>
      </c>
      <c r="F94" s="27"/>
      <c r="G94" s="27"/>
    </row>
    <row r="95" spans="1:7" s="28" customFormat="1" ht="15.75">
      <c r="A95" s="34">
        <v>4</v>
      </c>
      <c r="B95" s="71" t="s">
        <v>189</v>
      </c>
      <c r="C95" s="72" t="s">
        <v>125</v>
      </c>
      <c r="D95" s="69">
        <v>0</v>
      </c>
      <c r="E95" s="73">
        <v>4</v>
      </c>
      <c r="F95" s="27"/>
      <c r="G95" s="27"/>
    </row>
    <row r="96" spans="1:7" s="28" customFormat="1" ht="15.75">
      <c r="A96" s="34">
        <v>5</v>
      </c>
      <c r="B96" s="71" t="s">
        <v>128</v>
      </c>
      <c r="C96" s="72" t="s">
        <v>37</v>
      </c>
      <c r="D96" s="69">
        <v>0</v>
      </c>
      <c r="E96" s="73">
        <v>358</v>
      </c>
      <c r="F96" s="27"/>
      <c r="G96" s="27"/>
    </row>
    <row r="97" spans="1:7" s="28" customFormat="1" ht="15.75">
      <c r="A97" s="34">
        <v>6</v>
      </c>
      <c r="B97" s="71" t="s">
        <v>129</v>
      </c>
      <c r="C97" s="72" t="s">
        <v>124</v>
      </c>
      <c r="D97" s="69">
        <v>0</v>
      </c>
      <c r="E97" s="73">
        <v>65</v>
      </c>
      <c r="F97" s="27"/>
      <c r="G97" s="27"/>
    </row>
    <row r="98" spans="1:7" s="28" customFormat="1" ht="15.75">
      <c r="A98" s="34">
        <v>7</v>
      </c>
      <c r="B98" s="71" t="s">
        <v>190</v>
      </c>
      <c r="C98" s="72" t="s">
        <v>124</v>
      </c>
      <c r="D98" s="69">
        <v>0</v>
      </c>
      <c r="E98" s="73">
        <v>125</v>
      </c>
      <c r="F98" s="27"/>
      <c r="G98" s="27"/>
    </row>
    <row r="99" spans="1:7" s="28" customFormat="1" ht="15.75">
      <c r="A99" s="34">
        <v>8</v>
      </c>
      <c r="B99" s="71" t="s">
        <v>284</v>
      </c>
      <c r="C99" s="72" t="s">
        <v>125</v>
      </c>
      <c r="D99" s="69">
        <v>0</v>
      </c>
      <c r="E99" s="73"/>
      <c r="F99" s="27"/>
      <c r="G99" s="27"/>
    </row>
    <row r="100" spans="1:7" s="28" customFormat="1" ht="31.5">
      <c r="A100" s="34">
        <v>9</v>
      </c>
      <c r="B100" s="71" t="s">
        <v>285</v>
      </c>
      <c r="C100" s="72" t="s">
        <v>37</v>
      </c>
      <c r="D100" s="69">
        <v>0</v>
      </c>
      <c r="E100" s="73">
        <v>41.6</v>
      </c>
      <c r="F100" s="27"/>
      <c r="G100" s="27"/>
    </row>
    <row r="101" spans="1:7" s="28" customFormat="1" ht="31.5">
      <c r="A101" s="34">
        <v>10</v>
      </c>
      <c r="B101" s="71" t="s">
        <v>286</v>
      </c>
      <c r="C101" s="72" t="s">
        <v>37</v>
      </c>
      <c r="D101" s="69">
        <v>0</v>
      </c>
      <c r="E101" s="73">
        <v>70</v>
      </c>
      <c r="F101" s="27"/>
      <c r="G101" s="27"/>
    </row>
    <row r="102" spans="1:7" s="28" customFormat="1" ht="31.5">
      <c r="A102" s="34">
        <v>11</v>
      </c>
      <c r="B102" s="71" t="s">
        <v>274</v>
      </c>
      <c r="C102" s="72" t="s">
        <v>37</v>
      </c>
      <c r="D102" s="69">
        <v>0</v>
      </c>
      <c r="E102" s="73">
        <v>480</v>
      </c>
      <c r="F102" s="27"/>
      <c r="G102" s="27"/>
    </row>
    <row r="103" spans="1:7" s="28" customFormat="1" ht="31.5">
      <c r="A103" s="34">
        <v>12</v>
      </c>
      <c r="B103" s="71" t="s">
        <v>287</v>
      </c>
      <c r="C103" s="72" t="s">
        <v>37</v>
      </c>
      <c r="D103" s="69">
        <v>0</v>
      </c>
      <c r="E103" s="73">
        <v>20</v>
      </c>
      <c r="F103" s="27"/>
      <c r="G103" s="27"/>
    </row>
    <row r="104" spans="1:7" s="28" customFormat="1" ht="15.75">
      <c r="A104" s="34">
        <v>13</v>
      </c>
      <c r="B104" s="71" t="s">
        <v>152</v>
      </c>
      <c r="C104" s="72" t="s">
        <v>125</v>
      </c>
      <c r="D104" s="69">
        <v>0</v>
      </c>
      <c r="E104" s="73">
        <v>85</v>
      </c>
      <c r="F104" s="27"/>
      <c r="G104" s="27"/>
    </row>
    <row r="105" spans="1:7" s="28" customFormat="1" ht="15.75">
      <c r="A105" s="34">
        <v>14</v>
      </c>
      <c r="B105" s="71" t="s">
        <v>153</v>
      </c>
      <c r="C105" s="72" t="s">
        <v>125</v>
      </c>
      <c r="D105" s="69">
        <v>0</v>
      </c>
      <c r="E105" s="73">
        <v>24</v>
      </c>
      <c r="F105" s="27"/>
      <c r="G105" s="27"/>
    </row>
    <row r="106" spans="1:7" s="28" customFormat="1" ht="15.75">
      <c r="A106" s="34">
        <v>15</v>
      </c>
      <c r="B106" s="71" t="s">
        <v>154</v>
      </c>
      <c r="C106" s="72" t="s">
        <v>125</v>
      </c>
      <c r="D106" s="69">
        <v>0</v>
      </c>
      <c r="E106" s="73">
        <v>157</v>
      </c>
      <c r="F106" s="27"/>
      <c r="G106" s="27"/>
    </row>
    <row r="107" spans="1:7" s="28" customFormat="1" ht="15.75">
      <c r="A107" s="34">
        <v>16</v>
      </c>
      <c r="B107" s="71" t="s">
        <v>155</v>
      </c>
      <c r="C107" s="72" t="s">
        <v>125</v>
      </c>
      <c r="D107" s="69">
        <v>0</v>
      </c>
      <c r="E107" s="73">
        <v>8</v>
      </c>
      <c r="F107" s="27"/>
      <c r="G107" s="27"/>
    </row>
    <row r="108" spans="1:7" s="28" customFormat="1" ht="15.75">
      <c r="A108" s="34">
        <v>17</v>
      </c>
      <c r="B108" s="71" t="s">
        <v>157</v>
      </c>
      <c r="C108" s="72" t="s">
        <v>125</v>
      </c>
      <c r="D108" s="69">
        <v>0</v>
      </c>
      <c r="E108" s="73">
        <v>200</v>
      </c>
      <c r="F108" s="27"/>
      <c r="G108" s="27"/>
    </row>
    <row r="109" spans="1:7" s="28" customFormat="1" ht="15.75">
      <c r="A109" s="34">
        <v>18</v>
      </c>
      <c r="B109" s="71" t="s">
        <v>130</v>
      </c>
      <c r="C109" s="72" t="s">
        <v>37</v>
      </c>
      <c r="D109" s="69">
        <v>0</v>
      </c>
      <c r="E109" s="73">
        <v>540</v>
      </c>
      <c r="F109" s="27"/>
      <c r="G109" s="27"/>
    </row>
    <row r="110" spans="1:7" s="28" customFormat="1" ht="15.75">
      <c r="A110" s="34">
        <v>19</v>
      </c>
      <c r="B110" s="71" t="s">
        <v>288</v>
      </c>
      <c r="C110" s="72" t="s">
        <v>125</v>
      </c>
      <c r="D110" s="69">
        <v>0</v>
      </c>
      <c r="E110" s="73">
        <v>1940</v>
      </c>
      <c r="F110" s="27"/>
      <c r="G110" s="27"/>
    </row>
    <row r="111" spans="1:7" s="28" customFormat="1" ht="15.75">
      <c r="A111" s="34">
        <v>20</v>
      </c>
      <c r="B111" s="71" t="s">
        <v>289</v>
      </c>
      <c r="C111" s="72" t="s">
        <v>125</v>
      </c>
      <c r="D111" s="69">
        <v>0</v>
      </c>
      <c r="E111" s="73">
        <v>7100</v>
      </c>
      <c r="F111" s="27"/>
      <c r="G111" s="27"/>
    </row>
    <row r="112" spans="1:7" s="28" customFormat="1" ht="15.75">
      <c r="A112" s="34">
        <v>21</v>
      </c>
      <c r="B112" s="71" t="s">
        <v>191</v>
      </c>
      <c r="C112" s="72" t="s">
        <v>37</v>
      </c>
      <c r="D112" s="69">
        <v>0</v>
      </c>
      <c r="E112" s="73">
        <v>34</v>
      </c>
      <c r="F112" s="27"/>
      <c r="G112" s="27"/>
    </row>
    <row r="113" spans="1:7" s="28" customFormat="1" ht="15.75">
      <c r="A113" s="34">
        <v>22</v>
      </c>
      <c r="B113" s="71" t="s">
        <v>192</v>
      </c>
      <c r="C113" s="72" t="s">
        <v>125</v>
      </c>
      <c r="D113" s="69">
        <v>0</v>
      </c>
      <c r="E113" s="73">
        <v>6</v>
      </c>
      <c r="F113" s="27"/>
      <c r="G113" s="27"/>
    </row>
    <row r="114" spans="1:7" s="28" customFormat="1" ht="15.75">
      <c r="A114" s="34">
        <v>23</v>
      </c>
      <c r="B114" s="71" t="s">
        <v>158</v>
      </c>
      <c r="C114" s="72" t="s">
        <v>125</v>
      </c>
      <c r="D114" s="69">
        <v>0</v>
      </c>
      <c r="E114" s="73">
        <v>34</v>
      </c>
      <c r="F114" s="27"/>
      <c r="G114" s="27"/>
    </row>
    <row r="115" spans="1:7" s="28" customFormat="1" ht="15.75">
      <c r="A115" s="34">
        <v>24</v>
      </c>
      <c r="B115" s="71" t="s">
        <v>159</v>
      </c>
      <c r="C115" s="72" t="s">
        <v>125</v>
      </c>
      <c r="D115" s="69">
        <v>0</v>
      </c>
      <c r="E115" s="73">
        <v>35</v>
      </c>
      <c r="F115" s="27"/>
      <c r="G115" s="27"/>
    </row>
    <row r="116" spans="1:7" s="28" customFormat="1" ht="15.75">
      <c r="A116" s="34">
        <v>25</v>
      </c>
      <c r="B116" s="71" t="s">
        <v>160</v>
      </c>
      <c r="C116" s="72" t="s">
        <v>125</v>
      </c>
      <c r="D116" s="69">
        <v>0</v>
      </c>
      <c r="E116" s="73">
        <v>29</v>
      </c>
      <c r="F116" s="27"/>
      <c r="G116" s="27"/>
    </row>
    <row r="117" spans="1:7" s="28" customFormat="1" ht="15.75">
      <c r="A117" s="34">
        <v>26</v>
      </c>
      <c r="B117" s="71" t="s">
        <v>163</v>
      </c>
      <c r="C117" s="72" t="s">
        <v>125</v>
      </c>
      <c r="D117" s="69">
        <v>0</v>
      </c>
      <c r="E117" s="73">
        <v>220</v>
      </c>
      <c r="F117" s="27"/>
      <c r="G117" s="27"/>
    </row>
    <row r="118" spans="1:7" s="28" customFormat="1" ht="15.75">
      <c r="A118" s="34">
        <v>27</v>
      </c>
      <c r="B118" s="71" t="s">
        <v>161</v>
      </c>
      <c r="C118" s="72" t="s">
        <v>162</v>
      </c>
      <c r="D118" s="69">
        <v>0</v>
      </c>
      <c r="E118" s="73">
        <v>4</v>
      </c>
      <c r="F118" s="27"/>
      <c r="G118" s="27"/>
    </row>
    <row r="119" spans="1:7" s="28" customFormat="1" ht="15.75">
      <c r="A119" s="34">
        <v>28</v>
      </c>
      <c r="B119" s="71" t="s">
        <v>164</v>
      </c>
      <c r="C119" s="72" t="s">
        <v>37</v>
      </c>
      <c r="D119" s="69">
        <v>0</v>
      </c>
      <c r="E119" s="73">
        <v>300</v>
      </c>
      <c r="F119" s="27"/>
      <c r="G119" s="27"/>
    </row>
    <row r="120" spans="1:7" s="28" customFormat="1" ht="15.75">
      <c r="A120" s="34">
        <v>29</v>
      </c>
      <c r="B120" s="71" t="s">
        <v>290</v>
      </c>
      <c r="C120" s="72" t="s">
        <v>124</v>
      </c>
      <c r="D120" s="69">
        <v>0</v>
      </c>
      <c r="E120" s="73">
        <v>170</v>
      </c>
      <c r="F120" s="27"/>
      <c r="G120" s="27"/>
    </row>
    <row r="121" spans="1:7" s="28" customFormat="1" ht="15.75">
      <c r="A121" s="34">
        <v>30</v>
      </c>
      <c r="B121" s="71" t="s">
        <v>266</v>
      </c>
      <c r="C121" s="72" t="s">
        <v>37</v>
      </c>
      <c r="D121" s="69">
        <v>0</v>
      </c>
      <c r="E121" s="73">
        <v>89</v>
      </c>
      <c r="F121" s="27"/>
      <c r="G121" s="27"/>
    </row>
    <row r="122" spans="1:7" s="28" customFormat="1" ht="16.5" customHeight="1">
      <c r="A122" s="34">
        <v>31</v>
      </c>
      <c r="B122" s="71" t="s">
        <v>165</v>
      </c>
      <c r="C122" s="72" t="s">
        <v>37</v>
      </c>
      <c r="D122" s="69">
        <v>0</v>
      </c>
      <c r="E122" s="73">
        <v>6</v>
      </c>
      <c r="F122" s="27"/>
      <c r="G122" s="27"/>
    </row>
    <row r="123" spans="1:7" s="28" customFormat="1" ht="15.75">
      <c r="A123" s="34">
        <v>32</v>
      </c>
      <c r="B123" s="71" t="s">
        <v>193</v>
      </c>
      <c r="C123" s="72" t="s">
        <v>37</v>
      </c>
      <c r="D123" s="69">
        <v>0</v>
      </c>
      <c r="E123" s="73">
        <v>50</v>
      </c>
      <c r="F123" s="27"/>
      <c r="G123" s="27"/>
    </row>
    <row r="124" spans="1:7" s="28" customFormat="1" ht="15.75">
      <c r="A124" s="34">
        <v>33</v>
      </c>
      <c r="B124" s="71" t="s">
        <v>291</v>
      </c>
      <c r="C124" s="72" t="s">
        <v>37</v>
      </c>
      <c r="D124" s="69">
        <v>0</v>
      </c>
      <c r="E124" s="73">
        <v>40</v>
      </c>
      <c r="F124" s="27"/>
      <c r="G124" s="27"/>
    </row>
    <row r="125" spans="1:7" s="28" customFormat="1" ht="15.75">
      <c r="A125" s="34">
        <v>34</v>
      </c>
      <c r="B125" s="71" t="s">
        <v>194</v>
      </c>
      <c r="C125" s="72" t="s">
        <v>37</v>
      </c>
      <c r="D125" s="69">
        <v>0</v>
      </c>
      <c r="E125" s="73">
        <v>240</v>
      </c>
      <c r="F125" s="27"/>
      <c r="G125" s="27"/>
    </row>
    <row r="126" spans="1:7" s="28" customFormat="1" ht="15.75">
      <c r="A126" s="34">
        <v>35</v>
      </c>
      <c r="B126" s="71" t="s">
        <v>292</v>
      </c>
      <c r="C126" s="72" t="s">
        <v>37</v>
      </c>
      <c r="D126" s="69">
        <v>0</v>
      </c>
      <c r="E126" s="73">
        <v>40</v>
      </c>
      <c r="F126" s="27"/>
      <c r="G126" s="27"/>
    </row>
    <row r="127" spans="1:7" s="28" customFormat="1" ht="15.75">
      <c r="A127" s="34">
        <v>36</v>
      </c>
      <c r="B127" s="71" t="s">
        <v>195</v>
      </c>
      <c r="C127" s="72" t="s">
        <v>125</v>
      </c>
      <c r="D127" s="69">
        <v>0</v>
      </c>
      <c r="E127" s="73">
        <v>40</v>
      </c>
      <c r="F127" s="27"/>
      <c r="G127" s="27"/>
    </row>
    <row r="128" spans="1:7" s="28" customFormat="1" ht="15.75">
      <c r="A128" s="34">
        <v>37</v>
      </c>
      <c r="B128" s="71" t="s">
        <v>196</v>
      </c>
      <c r="C128" s="72" t="s">
        <v>125</v>
      </c>
      <c r="D128" s="69">
        <v>0</v>
      </c>
      <c r="E128" s="73">
        <v>30</v>
      </c>
      <c r="F128" s="27"/>
      <c r="G128" s="27"/>
    </row>
    <row r="129" spans="1:7" s="28" customFormat="1" ht="15.75">
      <c r="A129" s="34">
        <v>38</v>
      </c>
      <c r="B129" s="71" t="s">
        <v>197</v>
      </c>
      <c r="C129" s="72" t="s">
        <v>125</v>
      </c>
      <c r="D129" s="69">
        <v>0</v>
      </c>
      <c r="E129" s="73">
        <v>40</v>
      </c>
      <c r="F129" s="27"/>
      <c r="G129" s="27"/>
    </row>
    <row r="130" spans="1:7" s="28" customFormat="1" ht="15.75">
      <c r="A130" s="34">
        <v>39</v>
      </c>
      <c r="B130" s="71" t="s">
        <v>131</v>
      </c>
      <c r="C130" s="72" t="s">
        <v>125</v>
      </c>
      <c r="D130" s="69">
        <v>0</v>
      </c>
      <c r="E130" s="73">
        <v>30</v>
      </c>
      <c r="F130" s="27"/>
      <c r="G130" s="27"/>
    </row>
    <row r="131" spans="1:7" s="28" customFormat="1" ht="15.75">
      <c r="A131" s="34">
        <v>40</v>
      </c>
      <c r="B131" s="71" t="s">
        <v>198</v>
      </c>
      <c r="C131" s="72" t="s">
        <v>125</v>
      </c>
      <c r="D131" s="69">
        <v>0</v>
      </c>
      <c r="E131" s="73">
        <v>40</v>
      </c>
      <c r="F131" s="27"/>
      <c r="G131" s="27"/>
    </row>
    <row r="132" spans="1:7" s="28" customFormat="1" ht="15.75">
      <c r="A132" s="34">
        <v>41</v>
      </c>
      <c r="B132" s="71" t="s">
        <v>166</v>
      </c>
      <c r="C132" s="72" t="s">
        <v>125</v>
      </c>
      <c r="D132" s="69">
        <v>0</v>
      </c>
      <c r="E132" s="73">
        <v>490</v>
      </c>
      <c r="F132" s="27"/>
      <c r="G132" s="27"/>
    </row>
    <row r="133" spans="1:7" s="28" customFormat="1" ht="15.75">
      <c r="A133" s="34">
        <v>42</v>
      </c>
      <c r="B133" s="71" t="s">
        <v>167</v>
      </c>
      <c r="C133" s="72" t="s">
        <v>125</v>
      </c>
      <c r="D133" s="69">
        <v>0</v>
      </c>
      <c r="E133" s="73">
        <v>400</v>
      </c>
      <c r="F133" s="27"/>
      <c r="G133" s="27"/>
    </row>
    <row r="134" spans="1:7" s="28" customFormat="1" ht="15.75">
      <c r="A134" s="34">
        <v>43</v>
      </c>
      <c r="B134" s="71" t="s">
        <v>172</v>
      </c>
      <c r="C134" s="72" t="s">
        <v>37</v>
      </c>
      <c r="D134" s="69">
        <v>0</v>
      </c>
      <c r="E134" s="73">
        <v>12</v>
      </c>
      <c r="F134" s="27"/>
      <c r="G134" s="27"/>
    </row>
    <row r="135" spans="1:7" s="28" customFormat="1" ht="15.75">
      <c r="A135" s="34">
        <v>44</v>
      </c>
      <c r="B135" s="71" t="s">
        <v>173</v>
      </c>
      <c r="C135" s="72" t="s">
        <v>37</v>
      </c>
      <c r="D135" s="69">
        <v>0</v>
      </c>
      <c r="E135" s="73">
        <v>490</v>
      </c>
      <c r="F135" s="27"/>
      <c r="G135" s="27"/>
    </row>
    <row r="136" spans="1:7" s="28" customFormat="1" ht="31.5">
      <c r="A136" s="34">
        <v>45</v>
      </c>
      <c r="B136" s="71" t="s">
        <v>293</v>
      </c>
      <c r="C136" s="72" t="s">
        <v>37</v>
      </c>
      <c r="D136" s="69">
        <v>0</v>
      </c>
      <c r="E136" s="73">
        <v>186</v>
      </c>
      <c r="F136" s="27"/>
      <c r="G136" s="27"/>
    </row>
    <row r="137" spans="1:7" s="28" customFormat="1" ht="15.75">
      <c r="A137" s="34">
        <v>46</v>
      </c>
      <c r="B137" s="71" t="s">
        <v>168</v>
      </c>
      <c r="C137" s="72" t="s">
        <v>124</v>
      </c>
      <c r="D137" s="69">
        <v>0</v>
      </c>
      <c r="E137" s="73">
        <v>15</v>
      </c>
      <c r="F137" s="27"/>
      <c r="G137" s="27"/>
    </row>
    <row r="138" spans="1:7" s="28" customFormat="1" ht="15.75">
      <c r="A138" s="34">
        <v>47</v>
      </c>
      <c r="B138" s="71" t="s">
        <v>169</v>
      </c>
      <c r="C138" s="72" t="s">
        <v>124</v>
      </c>
      <c r="D138" s="69">
        <v>0</v>
      </c>
      <c r="E138" s="73">
        <v>25</v>
      </c>
      <c r="F138" s="27"/>
      <c r="G138" s="27"/>
    </row>
    <row r="139" spans="1:7" s="28" customFormat="1" ht="15.75">
      <c r="A139" s="34">
        <v>48</v>
      </c>
      <c r="B139" s="71" t="s">
        <v>170</v>
      </c>
      <c r="C139" s="72" t="s">
        <v>124</v>
      </c>
      <c r="D139" s="69">
        <v>0</v>
      </c>
      <c r="E139" s="73">
        <v>25</v>
      </c>
      <c r="F139" s="27"/>
      <c r="G139" s="27"/>
    </row>
    <row r="140" spans="1:7" s="28" customFormat="1" ht="15.75">
      <c r="A140" s="34">
        <v>49</v>
      </c>
      <c r="B140" s="71" t="s">
        <v>171</v>
      </c>
      <c r="C140" s="72" t="s">
        <v>124</v>
      </c>
      <c r="D140" s="69">
        <v>0</v>
      </c>
      <c r="E140" s="73">
        <v>25</v>
      </c>
      <c r="F140" s="27"/>
      <c r="G140" s="27"/>
    </row>
    <row r="141" spans="1:7" s="28" customFormat="1" ht="15.75">
      <c r="A141" s="34">
        <v>50</v>
      </c>
      <c r="B141" s="71" t="s">
        <v>132</v>
      </c>
      <c r="C141" s="72" t="s">
        <v>37</v>
      </c>
      <c r="D141" s="69">
        <v>0</v>
      </c>
      <c r="E141" s="73">
        <v>3.3</v>
      </c>
      <c r="F141" s="27"/>
      <c r="G141" s="27"/>
    </row>
    <row r="142" spans="1:7" s="28" customFormat="1" ht="15.75">
      <c r="A142" s="34">
        <v>51</v>
      </c>
      <c r="B142" s="71" t="s">
        <v>294</v>
      </c>
      <c r="C142" s="72" t="s">
        <v>125</v>
      </c>
      <c r="D142" s="69">
        <v>0</v>
      </c>
      <c r="E142" s="73">
        <v>13</v>
      </c>
      <c r="F142" s="27"/>
      <c r="G142" s="27"/>
    </row>
    <row r="143" spans="1:7" s="28" customFormat="1" ht="15.75">
      <c r="A143" s="34">
        <v>52</v>
      </c>
      <c r="B143" s="71" t="s">
        <v>295</v>
      </c>
      <c r="C143" s="72" t="s">
        <v>125</v>
      </c>
      <c r="D143" s="69">
        <v>0</v>
      </c>
      <c r="E143" s="73">
        <v>3</v>
      </c>
      <c r="F143" s="27"/>
      <c r="G143" s="27"/>
    </row>
    <row r="144" spans="1:7" s="28" customFormat="1" ht="15.75">
      <c r="A144" s="34">
        <v>53</v>
      </c>
      <c r="B144" s="71" t="s">
        <v>296</v>
      </c>
      <c r="C144" s="72" t="s">
        <v>125</v>
      </c>
      <c r="D144" s="69">
        <v>0</v>
      </c>
      <c r="E144" s="73">
        <v>36</v>
      </c>
      <c r="F144" s="27"/>
      <c r="G144" s="27"/>
    </row>
    <row r="145" spans="1:7" s="28" customFormat="1" ht="15.75">
      <c r="A145" s="34">
        <v>54</v>
      </c>
      <c r="B145" s="71" t="s">
        <v>297</v>
      </c>
      <c r="C145" s="72" t="s">
        <v>125</v>
      </c>
      <c r="D145" s="69">
        <v>0</v>
      </c>
      <c r="E145" s="73">
        <v>2</v>
      </c>
      <c r="F145" s="27"/>
      <c r="G145" s="27"/>
    </row>
    <row r="146" spans="1:7" s="28" customFormat="1" ht="15.75">
      <c r="A146" s="34">
        <v>55</v>
      </c>
      <c r="B146" s="71" t="s">
        <v>298</v>
      </c>
      <c r="C146" s="72" t="s">
        <v>125</v>
      </c>
      <c r="D146" s="69">
        <v>0</v>
      </c>
      <c r="E146" s="73">
        <v>13</v>
      </c>
      <c r="F146" s="27"/>
      <c r="G146" s="27"/>
    </row>
    <row r="147" spans="1:7" s="28" customFormat="1" ht="15.75">
      <c r="A147" s="34">
        <v>56</v>
      </c>
      <c r="B147" s="71" t="s">
        <v>299</v>
      </c>
      <c r="C147" s="72" t="s">
        <v>125</v>
      </c>
      <c r="D147" s="69">
        <v>0</v>
      </c>
      <c r="E147" s="73">
        <v>20</v>
      </c>
      <c r="F147" s="27"/>
      <c r="G147" s="27"/>
    </row>
    <row r="148" spans="1:7" s="28" customFormat="1" ht="15.75">
      <c r="A148" s="34">
        <v>57</v>
      </c>
      <c r="B148" s="71" t="s">
        <v>199</v>
      </c>
      <c r="C148" s="72" t="s">
        <v>125</v>
      </c>
      <c r="D148" s="69">
        <v>0</v>
      </c>
      <c r="E148" s="73">
        <v>540</v>
      </c>
      <c r="F148" s="27"/>
      <c r="G148" s="27"/>
    </row>
    <row r="149" spans="1:7" s="28" customFormat="1" ht="15.75">
      <c r="A149" s="34">
        <v>58</v>
      </c>
      <c r="B149" s="71" t="s">
        <v>200</v>
      </c>
      <c r="C149" s="72" t="s">
        <v>125</v>
      </c>
      <c r="D149" s="69">
        <v>0</v>
      </c>
      <c r="E149" s="73">
        <v>300</v>
      </c>
      <c r="F149" s="27"/>
      <c r="G149" s="27"/>
    </row>
    <row r="150" spans="1:7" s="28" customFormat="1" ht="31.5">
      <c r="A150" s="34">
        <v>59</v>
      </c>
      <c r="B150" s="71" t="s">
        <v>201</v>
      </c>
      <c r="C150" s="72" t="s">
        <v>10</v>
      </c>
      <c r="D150" s="69">
        <v>0</v>
      </c>
      <c r="E150" s="73">
        <v>420</v>
      </c>
      <c r="F150" s="27"/>
      <c r="G150" s="27"/>
    </row>
    <row r="151" spans="1:7" s="28" customFormat="1" ht="15.75">
      <c r="A151" s="34">
        <v>60</v>
      </c>
      <c r="B151" s="71" t="s">
        <v>126</v>
      </c>
      <c r="C151" s="72" t="s">
        <v>10</v>
      </c>
      <c r="D151" s="69">
        <v>0</v>
      </c>
      <c r="E151" s="73">
        <v>790</v>
      </c>
      <c r="F151" s="27"/>
      <c r="G151" s="27"/>
    </row>
    <row r="152" spans="1:7" s="28" customFormat="1" ht="15.75">
      <c r="A152" s="34">
        <v>61</v>
      </c>
      <c r="B152" s="71" t="s">
        <v>300</v>
      </c>
      <c r="C152" s="72" t="s">
        <v>125</v>
      </c>
      <c r="D152" s="69">
        <v>0</v>
      </c>
      <c r="E152" s="73">
        <v>980</v>
      </c>
      <c r="F152" s="27"/>
      <c r="G152" s="27"/>
    </row>
    <row r="153" spans="1:7" s="28" customFormat="1" ht="15.75">
      <c r="A153" s="34">
        <v>62</v>
      </c>
      <c r="B153" s="71" t="s">
        <v>301</v>
      </c>
      <c r="C153" s="72" t="s">
        <v>125</v>
      </c>
      <c r="D153" s="69">
        <v>0</v>
      </c>
      <c r="E153" s="73">
        <v>980</v>
      </c>
      <c r="F153" s="27"/>
      <c r="G153" s="27"/>
    </row>
    <row r="154" spans="1:7" s="28" customFormat="1" ht="15.75">
      <c r="A154" s="34">
        <v>63</v>
      </c>
      <c r="B154" s="71" t="s">
        <v>133</v>
      </c>
      <c r="C154" s="72" t="s">
        <v>125</v>
      </c>
      <c r="D154" s="69">
        <v>0</v>
      </c>
      <c r="E154" s="73">
        <v>90</v>
      </c>
      <c r="F154" s="27"/>
      <c r="G154" s="27"/>
    </row>
    <row r="155" spans="1:7" s="28" customFormat="1" ht="15.75">
      <c r="A155" s="34">
        <v>64</v>
      </c>
      <c r="B155" s="71" t="s">
        <v>202</v>
      </c>
      <c r="C155" s="72" t="s">
        <v>125</v>
      </c>
      <c r="D155" s="69">
        <v>0</v>
      </c>
      <c r="E155" s="73">
        <v>160</v>
      </c>
      <c r="F155" s="27"/>
      <c r="G155" s="27"/>
    </row>
    <row r="156" spans="1:7" s="28" customFormat="1" ht="15.75">
      <c r="A156" s="34">
        <v>65</v>
      </c>
      <c r="B156" s="71" t="s">
        <v>203</v>
      </c>
      <c r="C156" s="72" t="s">
        <v>125</v>
      </c>
      <c r="D156" s="69">
        <v>0</v>
      </c>
      <c r="E156" s="73">
        <v>120</v>
      </c>
      <c r="F156" s="27"/>
      <c r="G156" s="27"/>
    </row>
    <row r="157" spans="1:7" s="28" customFormat="1" ht="15.75">
      <c r="A157" s="34">
        <v>66</v>
      </c>
      <c r="B157" s="71" t="s">
        <v>302</v>
      </c>
      <c r="C157" s="72" t="s">
        <v>125</v>
      </c>
      <c r="D157" s="69">
        <v>0</v>
      </c>
      <c r="E157" s="73">
        <v>1000</v>
      </c>
      <c r="F157" s="27"/>
      <c r="G157" s="27"/>
    </row>
    <row r="158" spans="1:7" s="28" customFormat="1" ht="15.75">
      <c r="A158" s="34">
        <v>67</v>
      </c>
      <c r="B158" s="71" t="s">
        <v>204</v>
      </c>
      <c r="C158" s="72" t="s">
        <v>125</v>
      </c>
      <c r="D158" s="69">
        <v>0</v>
      </c>
      <c r="E158" s="73">
        <v>500</v>
      </c>
      <c r="F158" s="27"/>
      <c r="G158" s="27"/>
    </row>
    <row r="159" spans="1:7" s="28" customFormat="1" ht="15.75">
      <c r="A159" s="34">
        <v>68</v>
      </c>
      <c r="B159" s="71" t="s">
        <v>303</v>
      </c>
      <c r="C159" s="72" t="s">
        <v>125</v>
      </c>
      <c r="D159" s="69">
        <v>0</v>
      </c>
      <c r="E159" s="73">
        <v>460</v>
      </c>
      <c r="F159" s="27"/>
      <c r="G159" s="27"/>
    </row>
    <row r="160" spans="1:7" s="28" customFormat="1" ht="15.75">
      <c r="A160" s="34">
        <v>69</v>
      </c>
      <c r="B160" s="71" t="s">
        <v>304</v>
      </c>
      <c r="C160" s="72" t="s">
        <v>125</v>
      </c>
      <c r="D160" s="69">
        <v>0</v>
      </c>
      <c r="E160" s="73">
        <v>460</v>
      </c>
      <c r="F160" s="27"/>
      <c r="G160" s="27"/>
    </row>
    <row r="161" spans="1:7" s="28" customFormat="1" ht="15.75">
      <c r="A161" s="34">
        <v>70</v>
      </c>
      <c r="B161" s="71" t="s">
        <v>305</v>
      </c>
      <c r="C161" s="72" t="s">
        <v>125</v>
      </c>
      <c r="D161" s="69">
        <v>0</v>
      </c>
      <c r="E161" s="73">
        <v>500</v>
      </c>
      <c r="F161" s="27"/>
      <c r="G161" s="27"/>
    </row>
    <row r="162" spans="1:7" s="28" customFormat="1" ht="15.75">
      <c r="A162" s="34">
        <v>71</v>
      </c>
      <c r="B162" s="71" t="s">
        <v>306</v>
      </c>
      <c r="C162" s="72" t="s">
        <v>125</v>
      </c>
      <c r="D162" s="69">
        <v>0</v>
      </c>
      <c r="E162" s="73">
        <v>320</v>
      </c>
      <c r="F162" s="27"/>
      <c r="G162" s="27"/>
    </row>
    <row r="163" spans="1:7" s="28" customFormat="1" ht="15.75">
      <c r="A163" s="34">
        <v>72</v>
      </c>
      <c r="B163" s="71" t="s">
        <v>174</v>
      </c>
      <c r="C163" s="72" t="s">
        <v>125</v>
      </c>
      <c r="D163" s="69">
        <v>0</v>
      </c>
      <c r="E163" s="73">
        <v>20</v>
      </c>
      <c r="F163" s="27"/>
      <c r="G163" s="27"/>
    </row>
    <row r="164" spans="1:7" s="28" customFormat="1" ht="15.75">
      <c r="A164" s="34">
        <v>73</v>
      </c>
      <c r="B164" s="71" t="s">
        <v>174</v>
      </c>
      <c r="C164" s="72" t="s">
        <v>125</v>
      </c>
      <c r="D164" s="69">
        <v>0</v>
      </c>
      <c r="E164" s="73">
        <v>30</v>
      </c>
      <c r="F164" s="27"/>
      <c r="G164" s="27"/>
    </row>
    <row r="165" spans="1:7" s="28" customFormat="1" ht="15.75">
      <c r="A165" s="34">
        <v>74</v>
      </c>
      <c r="B165" s="71" t="s">
        <v>134</v>
      </c>
      <c r="C165" s="72" t="s">
        <v>125</v>
      </c>
      <c r="D165" s="69">
        <v>0</v>
      </c>
      <c r="E165" s="73">
        <v>160</v>
      </c>
      <c r="F165" s="27"/>
      <c r="G165" s="27"/>
    </row>
    <row r="166" spans="1:7" s="28" customFormat="1" ht="15.75">
      <c r="A166" s="34">
        <v>75</v>
      </c>
      <c r="B166" s="71" t="s">
        <v>135</v>
      </c>
      <c r="C166" s="72" t="s">
        <v>125</v>
      </c>
      <c r="D166" s="69">
        <v>0</v>
      </c>
      <c r="E166" s="73">
        <v>216</v>
      </c>
      <c r="F166" s="27"/>
      <c r="G166" s="27"/>
    </row>
    <row r="167" spans="1:7" s="28" customFormat="1" ht="15.75">
      <c r="A167" s="34">
        <v>76</v>
      </c>
      <c r="B167" s="71" t="s">
        <v>205</v>
      </c>
      <c r="C167" s="72" t="s">
        <v>125</v>
      </c>
      <c r="D167" s="69">
        <v>0</v>
      </c>
      <c r="E167" s="73">
        <v>32</v>
      </c>
      <c r="F167" s="27"/>
      <c r="G167" s="27"/>
    </row>
    <row r="168" spans="1:7" s="28" customFormat="1" ht="15.75">
      <c r="A168" s="34">
        <v>77</v>
      </c>
      <c r="B168" s="71" t="s">
        <v>206</v>
      </c>
      <c r="C168" s="72" t="s">
        <v>125</v>
      </c>
      <c r="D168" s="69">
        <v>0</v>
      </c>
      <c r="E168" s="73">
        <v>102</v>
      </c>
      <c r="F168" s="27"/>
      <c r="G168" s="27"/>
    </row>
    <row r="169" spans="1:7" s="28" customFormat="1" ht="15.75">
      <c r="A169" s="34">
        <v>78</v>
      </c>
      <c r="B169" s="71" t="s">
        <v>207</v>
      </c>
      <c r="C169" s="72" t="s">
        <v>125</v>
      </c>
      <c r="D169" s="69">
        <v>0</v>
      </c>
      <c r="E169" s="73">
        <v>20</v>
      </c>
      <c r="F169" s="27"/>
      <c r="G169" s="27"/>
    </row>
    <row r="170" spans="1:7" s="28" customFormat="1" ht="15.75">
      <c r="A170" s="34">
        <v>79</v>
      </c>
      <c r="B170" s="71" t="s">
        <v>208</v>
      </c>
      <c r="C170" s="72" t="s">
        <v>125</v>
      </c>
      <c r="D170" s="69">
        <v>0</v>
      </c>
      <c r="E170" s="73">
        <v>54</v>
      </c>
      <c r="F170" s="27"/>
      <c r="G170" s="27"/>
    </row>
    <row r="171" spans="1:7" s="28" customFormat="1" ht="15.75">
      <c r="A171" s="34">
        <v>80</v>
      </c>
      <c r="B171" s="71" t="s">
        <v>209</v>
      </c>
      <c r="C171" s="72" t="s">
        <v>125</v>
      </c>
      <c r="D171" s="69">
        <v>0</v>
      </c>
      <c r="E171" s="73">
        <v>80</v>
      </c>
      <c r="F171" s="27"/>
      <c r="G171" s="27"/>
    </row>
    <row r="172" spans="1:7" s="28" customFormat="1" ht="15.75">
      <c r="A172" s="34">
        <v>81</v>
      </c>
      <c r="B172" s="71" t="s">
        <v>136</v>
      </c>
      <c r="C172" s="72" t="s">
        <v>37</v>
      </c>
      <c r="D172" s="69">
        <v>0</v>
      </c>
      <c r="E172" s="73">
        <v>24</v>
      </c>
      <c r="F172" s="27"/>
      <c r="G172" s="27"/>
    </row>
    <row r="173" spans="1:7" s="28" customFormat="1" ht="33">
      <c r="A173" s="34">
        <v>82</v>
      </c>
      <c r="B173" s="74" t="s">
        <v>267</v>
      </c>
      <c r="C173" s="72" t="s">
        <v>37</v>
      </c>
      <c r="D173" s="69">
        <v>0</v>
      </c>
      <c r="E173" s="73">
        <v>6</v>
      </c>
      <c r="F173" s="27"/>
      <c r="G173" s="27"/>
    </row>
    <row r="174" spans="1:7" s="28" customFormat="1" ht="15.75">
      <c r="A174" s="34">
        <v>83</v>
      </c>
      <c r="B174" s="71" t="s">
        <v>307</v>
      </c>
      <c r="C174" s="72" t="s">
        <v>124</v>
      </c>
      <c r="D174" s="69">
        <v>0</v>
      </c>
      <c r="E174" s="73">
        <v>2272</v>
      </c>
      <c r="F174" s="27"/>
      <c r="G174" s="27"/>
    </row>
    <row r="175" spans="1:7" s="28" customFormat="1" ht="15.75">
      <c r="A175" s="34">
        <v>84</v>
      </c>
      <c r="B175" s="71" t="s">
        <v>308</v>
      </c>
      <c r="C175" s="72" t="s">
        <v>125</v>
      </c>
      <c r="D175" s="69">
        <v>0</v>
      </c>
      <c r="E175" s="73">
        <v>600</v>
      </c>
      <c r="F175" s="27"/>
      <c r="G175" s="27"/>
    </row>
    <row r="176" spans="1:7" s="28" customFormat="1" ht="15.75">
      <c r="A176" s="34">
        <v>85</v>
      </c>
      <c r="B176" s="71" t="s">
        <v>309</v>
      </c>
      <c r="C176" s="72" t="s">
        <v>125</v>
      </c>
      <c r="D176" s="69">
        <v>0</v>
      </c>
      <c r="E176" s="73">
        <v>800</v>
      </c>
      <c r="F176" s="27"/>
      <c r="G176" s="27"/>
    </row>
    <row r="177" spans="1:7" s="28" customFormat="1" ht="15.75">
      <c r="A177" s="34">
        <v>86</v>
      </c>
      <c r="B177" s="71" t="s">
        <v>310</v>
      </c>
      <c r="C177" s="72" t="s">
        <v>125</v>
      </c>
      <c r="D177" s="69">
        <v>0</v>
      </c>
      <c r="E177" s="73">
        <v>600</v>
      </c>
      <c r="F177" s="27"/>
      <c r="G177" s="27"/>
    </row>
    <row r="178" spans="1:7" s="28" customFormat="1" ht="15.75">
      <c r="A178" s="34">
        <v>87</v>
      </c>
      <c r="B178" s="71" t="s">
        <v>175</v>
      </c>
      <c r="C178" s="72" t="s">
        <v>124</v>
      </c>
      <c r="D178" s="69">
        <v>0</v>
      </c>
      <c r="E178" s="73">
        <v>250</v>
      </c>
      <c r="F178" s="27"/>
      <c r="G178" s="27"/>
    </row>
    <row r="179" spans="1:7" s="28" customFormat="1" ht="15.75">
      <c r="A179" s="34">
        <v>88</v>
      </c>
      <c r="B179" s="71" t="s">
        <v>137</v>
      </c>
      <c r="C179" s="72" t="s">
        <v>124</v>
      </c>
      <c r="D179" s="69">
        <v>0</v>
      </c>
      <c r="E179" s="73">
        <v>900</v>
      </c>
      <c r="F179" s="27"/>
      <c r="G179" s="27"/>
    </row>
    <row r="180" spans="1:7" s="28" customFormat="1" ht="15.75">
      <c r="A180" s="34">
        <v>89</v>
      </c>
      <c r="B180" s="71" t="s">
        <v>138</v>
      </c>
      <c r="C180" s="72" t="s">
        <v>139</v>
      </c>
      <c r="D180" s="69">
        <v>0</v>
      </c>
      <c r="E180" s="73">
        <v>85</v>
      </c>
      <c r="F180" s="27"/>
      <c r="G180" s="27"/>
    </row>
    <row r="181" spans="1:7" s="28" customFormat="1" ht="31.5">
      <c r="A181" s="34">
        <v>90</v>
      </c>
      <c r="B181" s="71" t="s">
        <v>268</v>
      </c>
      <c r="C181" s="72" t="s">
        <v>124</v>
      </c>
      <c r="D181" s="69">
        <v>0</v>
      </c>
      <c r="E181" s="73">
        <v>1320</v>
      </c>
      <c r="F181" s="27"/>
      <c r="G181" s="27"/>
    </row>
    <row r="182" spans="1:7" s="28" customFormat="1" ht="15.75">
      <c r="A182" s="34">
        <v>91</v>
      </c>
      <c r="B182" s="75" t="s">
        <v>210</v>
      </c>
      <c r="C182" s="72" t="s">
        <v>37</v>
      </c>
      <c r="D182" s="69">
        <v>0</v>
      </c>
      <c r="E182" s="73">
        <v>38</v>
      </c>
      <c r="F182" s="27"/>
      <c r="G182" s="27"/>
    </row>
    <row r="183" spans="1:7" s="28" customFormat="1" ht="15.75">
      <c r="A183" s="34">
        <v>92</v>
      </c>
      <c r="B183" s="71" t="s">
        <v>176</v>
      </c>
      <c r="C183" s="72" t="s">
        <v>37</v>
      </c>
      <c r="D183" s="69">
        <v>0</v>
      </c>
      <c r="E183" s="73">
        <v>180</v>
      </c>
      <c r="F183" s="27"/>
      <c r="G183" s="27"/>
    </row>
    <row r="184" spans="1:7" s="28" customFormat="1" ht="31.5">
      <c r="A184" s="34">
        <v>93</v>
      </c>
      <c r="B184" s="71" t="s">
        <v>311</v>
      </c>
      <c r="C184" s="72" t="s">
        <v>37</v>
      </c>
      <c r="D184" s="69">
        <v>0</v>
      </c>
      <c r="E184" s="73">
        <v>15</v>
      </c>
      <c r="F184" s="27"/>
      <c r="G184" s="27"/>
    </row>
    <row r="185" spans="1:7" s="28" customFormat="1" ht="15.75">
      <c r="A185" s="34">
        <v>94</v>
      </c>
      <c r="B185" s="71" t="s">
        <v>140</v>
      </c>
      <c r="C185" s="72" t="s">
        <v>124</v>
      </c>
      <c r="D185" s="69">
        <v>0</v>
      </c>
      <c r="E185" s="73">
        <v>360</v>
      </c>
      <c r="F185" s="27"/>
      <c r="G185" s="27"/>
    </row>
    <row r="186" spans="1:7" s="28" customFormat="1" ht="15.75">
      <c r="A186" s="34">
        <v>95</v>
      </c>
      <c r="B186" s="71" t="s">
        <v>211</v>
      </c>
      <c r="C186" s="72" t="s">
        <v>37</v>
      </c>
      <c r="D186" s="69">
        <v>0</v>
      </c>
      <c r="E186" s="73">
        <v>1</v>
      </c>
      <c r="F186" s="27"/>
      <c r="G186" s="27"/>
    </row>
    <row r="187" spans="1:7" s="28" customFormat="1" ht="15.75">
      <c r="A187" s="34">
        <v>96</v>
      </c>
      <c r="B187" s="71" t="s">
        <v>141</v>
      </c>
      <c r="C187" s="72" t="s">
        <v>139</v>
      </c>
      <c r="D187" s="69">
        <v>0</v>
      </c>
      <c r="E187" s="73">
        <v>500</v>
      </c>
      <c r="F187" s="27"/>
      <c r="G187" s="27"/>
    </row>
    <row r="188" spans="1:7" s="28" customFormat="1" ht="15.75">
      <c r="A188" s="34">
        <v>97</v>
      </c>
      <c r="B188" s="71" t="s">
        <v>142</v>
      </c>
      <c r="C188" s="72" t="s">
        <v>139</v>
      </c>
      <c r="D188" s="69">
        <v>0</v>
      </c>
      <c r="E188" s="73">
        <v>2000</v>
      </c>
      <c r="F188" s="27"/>
      <c r="G188" s="27"/>
    </row>
    <row r="189" spans="1:7" s="28" customFormat="1" ht="15.75">
      <c r="A189" s="34">
        <v>98</v>
      </c>
      <c r="B189" s="71" t="s">
        <v>143</v>
      </c>
      <c r="C189" s="72" t="s">
        <v>139</v>
      </c>
      <c r="D189" s="69">
        <v>0</v>
      </c>
      <c r="E189" s="73">
        <v>100</v>
      </c>
      <c r="F189" s="27"/>
      <c r="G189" s="27"/>
    </row>
    <row r="190" spans="1:7" s="28" customFormat="1" ht="15.75">
      <c r="A190" s="34">
        <v>99</v>
      </c>
      <c r="B190" s="71" t="s">
        <v>144</v>
      </c>
      <c r="C190" s="72" t="s">
        <v>139</v>
      </c>
      <c r="D190" s="69">
        <v>0</v>
      </c>
      <c r="E190" s="73">
        <v>1800</v>
      </c>
      <c r="F190" s="27"/>
      <c r="G190" s="27"/>
    </row>
    <row r="191" spans="1:7" s="28" customFormat="1" ht="15.75">
      <c r="A191" s="34">
        <v>100</v>
      </c>
      <c r="B191" s="71" t="s">
        <v>145</v>
      </c>
      <c r="C191" s="72" t="s">
        <v>37</v>
      </c>
      <c r="D191" s="69">
        <v>0</v>
      </c>
      <c r="E191" s="73">
        <v>190</v>
      </c>
      <c r="F191" s="27"/>
      <c r="G191" s="27"/>
    </row>
    <row r="192" spans="1:7" s="28" customFormat="1" ht="15.75">
      <c r="A192" s="34">
        <v>101</v>
      </c>
      <c r="B192" s="71" t="s">
        <v>146</v>
      </c>
      <c r="C192" s="72" t="s">
        <v>139</v>
      </c>
      <c r="D192" s="69">
        <v>0</v>
      </c>
      <c r="E192" s="73">
        <v>50</v>
      </c>
      <c r="F192" s="27"/>
      <c r="G192" s="27"/>
    </row>
    <row r="193" spans="1:7" s="28" customFormat="1" ht="15.75">
      <c r="A193" s="34">
        <v>102</v>
      </c>
      <c r="B193" s="71" t="s">
        <v>212</v>
      </c>
      <c r="C193" s="72" t="s">
        <v>124</v>
      </c>
      <c r="D193" s="69">
        <v>0</v>
      </c>
      <c r="E193" s="73"/>
      <c r="F193" s="27"/>
      <c r="G193" s="27"/>
    </row>
    <row r="194" spans="1:7" s="28" customFormat="1" ht="16.5">
      <c r="A194" s="34">
        <v>103</v>
      </c>
      <c r="B194" s="74" t="s">
        <v>147</v>
      </c>
      <c r="C194" s="72" t="s">
        <v>37</v>
      </c>
      <c r="D194" s="69">
        <v>0</v>
      </c>
      <c r="E194" s="73">
        <v>20</v>
      </c>
      <c r="F194" s="27"/>
      <c r="G194" s="27"/>
    </row>
    <row r="195" spans="1:7" s="28" customFormat="1" ht="15.75">
      <c r="A195" s="34">
        <v>104</v>
      </c>
      <c r="B195" s="71" t="s">
        <v>312</v>
      </c>
      <c r="C195" s="72" t="s">
        <v>125</v>
      </c>
      <c r="D195" s="69">
        <v>0</v>
      </c>
      <c r="E195" s="73">
        <v>1850</v>
      </c>
      <c r="F195" s="27"/>
      <c r="G195" s="27"/>
    </row>
    <row r="196" spans="1:7" s="28" customFormat="1" ht="16.5">
      <c r="A196" s="34">
        <v>105</v>
      </c>
      <c r="B196" s="74" t="s">
        <v>313</v>
      </c>
      <c r="C196" s="72" t="s">
        <v>37</v>
      </c>
      <c r="D196" s="69">
        <v>0</v>
      </c>
      <c r="E196" s="73">
        <v>170</v>
      </c>
      <c r="F196" s="27"/>
      <c r="G196" s="27"/>
    </row>
    <row r="197" spans="1:7" s="28" customFormat="1" ht="33">
      <c r="A197" s="34">
        <v>106</v>
      </c>
      <c r="B197" s="74" t="s">
        <v>314</v>
      </c>
      <c r="C197" s="72" t="s">
        <v>37</v>
      </c>
      <c r="D197" s="69">
        <v>0</v>
      </c>
      <c r="E197" s="73">
        <v>45</v>
      </c>
      <c r="F197" s="27"/>
      <c r="G197" s="27"/>
    </row>
    <row r="198" spans="1:7" s="28" customFormat="1" ht="31.5">
      <c r="A198" s="34">
        <v>107</v>
      </c>
      <c r="B198" s="71" t="s">
        <v>315</v>
      </c>
      <c r="C198" s="72" t="s">
        <v>37</v>
      </c>
      <c r="D198" s="69">
        <v>0</v>
      </c>
      <c r="E198" s="73">
        <v>4</v>
      </c>
      <c r="F198" s="27"/>
      <c r="G198" s="27"/>
    </row>
    <row r="199" spans="1:7" s="28" customFormat="1" ht="33">
      <c r="A199" s="34">
        <v>108</v>
      </c>
      <c r="B199" s="74" t="s">
        <v>316</v>
      </c>
      <c r="C199" s="72" t="s">
        <v>37</v>
      </c>
      <c r="D199" s="69">
        <v>0</v>
      </c>
      <c r="E199" s="73">
        <v>50</v>
      </c>
      <c r="F199" s="27"/>
      <c r="G199" s="27"/>
    </row>
    <row r="200" spans="1:7" s="28" customFormat="1" ht="33">
      <c r="A200" s="34">
        <v>109</v>
      </c>
      <c r="B200" s="74" t="s">
        <v>317</v>
      </c>
      <c r="C200" s="72" t="s">
        <v>37</v>
      </c>
      <c r="D200" s="69">
        <v>0</v>
      </c>
      <c r="E200" s="73">
        <v>40</v>
      </c>
      <c r="F200" s="27"/>
      <c r="G200" s="27"/>
    </row>
    <row r="201" spans="1:7" s="28" customFormat="1" ht="15.75">
      <c r="A201" s="34">
        <v>110</v>
      </c>
      <c r="B201" s="71" t="s">
        <v>177</v>
      </c>
      <c r="C201" s="72" t="s">
        <v>37</v>
      </c>
      <c r="D201" s="69">
        <v>0</v>
      </c>
      <c r="E201" s="73">
        <v>56</v>
      </c>
      <c r="F201" s="27"/>
      <c r="G201" s="27"/>
    </row>
    <row r="202" spans="1:7" s="28" customFormat="1" ht="15.75">
      <c r="A202" s="34">
        <v>111</v>
      </c>
      <c r="B202" s="71" t="s">
        <v>178</v>
      </c>
      <c r="C202" s="72" t="s">
        <v>125</v>
      </c>
      <c r="D202" s="69">
        <v>0</v>
      </c>
      <c r="E202" s="73">
        <v>300</v>
      </c>
      <c r="F202" s="27"/>
      <c r="G202" s="27"/>
    </row>
    <row r="203" spans="1:7" s="28" customFormat="1" ht="15.75">
      <c r="A203" s="34">
        <v>112</v>
      </c>
      <c r="B203" s="71" t="s">
        <v>179</v>
      </c>
      <c r="C203" s="72" t="s">
        <v>125</v>
      </c>
      <c r="D203" s="69">
        <v>0</v>
      </c>
      <c r="E203" s="73">
        <v>820</v>
      </c>
      <c r="F203" s="27"/>
      <c r="G203" s="27"/>
    </row>
    <row r="204" spans="1:7" s="28" customFormat="1" ht="15.75">
      <c r="A204" s="34">
        <v>113</v>
      </c>
      <c r="B204" s="71" t="s">
        <v>180</v>
      </c>
      <c r="C204" s="72" t="s">
        <v>125</v>
      </c>
      <c r="D204" s="69">
        <v>0</v>
      </c>
      <c r="E204" s="73">
        <v>768</v>
      </c>
      <c r="F204" s="27"/>
      <c r="G204" s="27"/>
    </row>
    <row r="205" spans="1:7" s="28" customFormat="1" ht="15.75">
      <c r="A205" s="34">
        <v>114</v>
      </c>
      <c r="B205" s="71" t="s">
        <v>181</v>
      </c>
      <c r="C205" s="72" t="s">
        <v>125</v>
      </c>
      <c r="D205" s="69">
        <v>0</v>
      </c>
      <c r="E205" s="73">
        <v>40</v>
      </c>
      <c r="F205" s="27"/>
      <c r="G205" s="27"/>
    </row>
    <row r="206" spans="1:7" s="28" customFormat="1" ht="15.75">
      <c r="A206" s="34">
        <v>115</v>
      </c>
      <c r="B206" s="71" t="s">
        <v>213</v>
      </c>
      <c r="C206" s="72" t="s">
        <v>125</v>
      </c>
      <c r="D206" s="69">
        <v>0</v>
      </c>
      <c r="E206" s="73">
        <v>560</v>
      </c>
      <c r="F206" s="27"/>
      <c r="G206" s="27"/>
    </row>
    <row r="207" spans="1:7" s="28" customFormat="1" ht="15.75" customHeight="1">
      <c r="A207" s="34">
        <v>116</v>
      </c>
      <c r="B207" s="74" t="s">
        <v>214</v>
      </c>
      <c r="C207" s="72" t="s">
        <v>215</v>
      </c>
      <c r="D207" s="69">
        <v>0</v>
      </c>
      <c r="E207" s="73">
        <v>10</v>
      </c>
      <c r="F207" s="27"/>
      <c r="G207" s="27"/>
    </row>
    <row r="208" spans="1:7" s="28" customFormat="1" ht="15.75">
      <c r="A208" s="34">
        <v>117</v>
      </c>
      <c r="B208" s="71" t="s">
        <v>148</v>
      </c>
      <c r="C208" s="72" t="s">
        <v>37</v>
      </c>
      <c r="D208" s="69">
        <v>0</v>
      </c>
      <c r="E208" s="73">
        <v>20</v>
      </c>
      <c r="F208" s="27"/>
      <c r="G208" s="27"/>
    </row>
    <row r="209" spans="1:7" s="28" customFormat="1" ht="15.75">
      <c r="A209" s="34">
        <v>118</v>
      </c>
      <c r="B209" s="71" t="s">
        <v>318</v>
      </c>
      <c r="C209" s="72" t="s">
        <v>149</v>
      </c>
      <c r="D209" s="69">
        <v>0</v>
      </c>
      <c r="E209" s="73">
        <v>4700</v>
      </c>
      <c r="F209" s="27"/>
      <c r="G209" s="27"/>
    </row>
    <row r="210" spans="1:7" s="28" customFormat="1" ht="15.75">
      <c r="A210" s="34">
        <v>119</v>
      </c>
      <c r="B210" s="71" t="s">
        <v>319</v>
      </c>
      <c r="C210" s="72" t="s">
        <v>149</v>
      </c>
      <c r="D210" s="69">
        <v>0</v>
      </c>
      <c r="E210" s="73">
        <v>8500</v>
      </c>
      <c r="F210" s="27"/>
      <c r="G210" s="27"/>
    </row>
    <row r="211" spans="1:7" s="28" customFormat="1" ht="15.75">
      <c r="A211" s="34">
        <v>120</v>
      </c>
      <c r="B211" s="71" t="s">
        <v>320</v>
      </c>
      <c r="C211" s="72" t="s">
        <v>149</v>
      </c>
      <c r="D211" s="69">
        <v>0</v>
      </c>
      <c r="E211" s="73">
        <v>2284</v>
      </c>
      <c r="F211" s="27"/>
      <c r="G211" s="27"/>
    </row>
    <row r="212" spans="1:7" s="28" customFormat="1" ht="15.75">
      <c r="A212" s="34">
        <v>121</v>
      </c>
      <c r="B212" s="71" t="s">
        <v>269</v>
      </c>
      <c r="C212" s="72" t="s">
        <v>150</v>
      </c>
      <c r="D212" s="69">
        <v>0</v>
      </c>
      <c r="E212" s="73">
        <v>53</v>
      </c>
      <c r="F212" s="27"/>
      <c r="G212" s="27"/>
    </row>
    <row r="213" spans="1:7" s="28" customFormat="1" ht="15.75">
      <c r="A213" s="34">
        <v>122</v>
      </c>
      <c r="B213" s="71" t="s">
        <v>182</v>
      </c>
      <c r="C213" s="72" t="s">
        <v>125</v>
      </c>
      <c r="D213" s="69">
        <v>0</v>
      </c>
      <c r="E213" s="73">
        <v>57</v>
      </c>
      <c r="F213" s="27"/>
      <c r="G213" s="27"/>
    </row>
    <row r="214" spans="1:7" s="28" customFormat="1" ht="15.75">
      <c r="A214" s="34">
        <v>123</v>
      </c>
      <c r="B214" s="71" t="s">
        <v>183</v>
      </c>
      <c r="C214" s="72" t="s">
        <v>125</v>
      </c>
      <c r="D214" s="69">
        <v>0</v>
      </c>
      <c r="E214" s="73">
        <v>1000</v>
      </c>
      <c r="F214" s="27"/>
      <c r="G214" s="27"/>
    </row>
    <row r="215" spans="1:7" s="28" customFormat="1" ht="15.75">
      <c r="A215" s="34">
        <v>124</v>
      </c>
      <c r="B215" s="71" t="s">
        <v>321</v>
      </c>
      <c r="C215" s="72" t="s">
        <v>125</v>
      </c>
      <c r="D215" s="69">
        <v>0</v>
      </c>
      <c r="E215" s="73">
        <v>20000</v>
      </c>
      <c r="F215" s="27"/>
      <c r="G215" s="27"/>
    </row>
    <row r="216" spans="1:7" s="28" customFormat="1" ht="15.75">
      <c r="A216" s="34">
        <v>125</v>
      </c>
      <c r="B216" s="71" t="s">
        <v>322</v>
      </c>
      <c r="C216" s="72" t="s">
        <v>37</v>
      </c>
      <c r="D216" s="69">
        <v>0</v>
      </c>
      <c r="E216" s="73">
        <v>5</v>
      </c>
      <c r="F216" s="27"/>
      <c r="G216" s="27"/>
    </row>
    <row r="217" spans="1:7" s="28" customFormat="1" ht="15.75">
      <c r="A217" s="34">
        <v>126</v>
      </c>
      <c r="B217" s="71" t="s">
        <v>323</v>
      </c>
      <c r="C217" s="72" t="s">
        <v>37</v>
      </c>
      <c r="D217" s="69">
        <v>0</v>
      </c>
      <c r="E217" s="73">
        <v>10</v>
      </c>
      <c r="F217" s="27"/>
      <c r="G217" s="27"/>
    </row>
    <row r="218" spans="1:7" s="28" customFormat="1" ht="15.75">
      <c r="A218" s="34">
        <v>127</v>
      </c>
      <c r="B218" s="71" t="s">
        <v>216</v>
      </c>
      <c r="C218" s="72" t="s">
        <v>37</v>
      </c>
      <c r="D218" s="69">
        <v>0</v>
      </c>
      <c r="E218" s="73">
        <v>8</v>
      </c>
      <c r="F218" s="27"/>
      <c r="G218" s="27"/>
    </row>
    <row r="219" spans="1:7" s="28" customFormat="1" ht="15.75">
      <c r="A219" s="34">
        <v>128</v>
      </c>
      <c r="B219" s="71" t="s">
        <v>217</v>
      </c>
      <c r="C219" s="72" t="s">
        <v>37</v>
      </c>
      <c r="D219" s="69">
        <v>0</v>
      </c>
      <c r="E219" s="73">
        <v>7</v>
      </c>
      <c r="F219" s="27"/>
      <c r="G219" s="27"/>
    </row>
    <row r="220" spans="1:7" s="28" customFormat="1" ht="15.75">
      <c r="A220" s="34">
        <v>129</v>
      </c>
      <c r="B220" s="71" t="s">
        <v>151</v>
      </c>
      <c r="C220" s="72" t="s">
        <v>124</v>
      </c>
      <c r="D220" s="69">
        <v>0</v>
      </c>
      <c r="E220" s="73">
        <v>40</v>
      </c>
      <c r="F220" s="27"/>
      <c r="G220" s="27"/>
    </row>
    <row r="221" spans="1:7" s="28" customFormat="1" ht="15.75">
      <c r="A221" s="34">
        <v>130</v>
      </c>
      <c r="B221" s="71" t="s">
        <v>324</v>
      </c>
      <c r="C221" s="72" t="s">
        <v>124</v>
      </c>
      <c r="D221" s="69">
        <v>0</v>
      </c>
      <c r="E221" s="73">
        <v>336</v>
      </c>
      <c r="F221" s="27"/>
      <c r="G221" s="27"/>
    </row>
    <row r="222" spans="1:7" s="28" customFormat="1" ht="16.5" customHeight="1">
      <c r="A222" s="34">
        <v>131</v>
      </c>
      <c r="B222" s="71" t="s">
        <v>325</v>
      </c>
      <c r="C222" s="72" t="s">
        <v>37</v>
      </c>
      <c r="D222" s="69">
        <v>0</v>
      </c>
      <c r="E222" s="73">
        <v>50</v>
      </c>
      <c r="F222" s="27"/>
      <c r="G222" s="27"/>
    </row>
    <row r="223" spans="1:7" s="28" customFormat="1" ht="15.75">
      <c r="A223" s="34">
        <v>132</v>
      </c>
      <c r="B223" s="71" t="s">
        <v>218</v>
      </c>
      <c r="C223" s="72" t="s">
        <v>37</v>
      </c>
      <c r="D223" s="69">
        <v>0</v>
      </c>
      <c r="E223" s="73">
        <v>350</v>
      </c>
      <c r="F223" s="27"/>
      <c r="G223" s="27"/>
    </row>
    <row r="224" spans="1:7" s="28" customFormat="1" ht="15.75">
      <c r="A224" s="34">
        <v>133</v>
      </c>
      <c r="B224" s="71" t="s">
        <v>219</v>
      </c>
      <c r="C224" s="72" t="s">
        <v>220</v>
      </c>
      <c r="D224" s="69">
        <v>0</v>
      </c>
      <c r="E224" s="73"/>
      <c r="F224" s="27"/>
      <c r="G224" s="27"/>
    </row>
    <row r="225" spans="1:7" s="28" customFormat="1" ht="33" customHeight="1">
      <c r="A225" s="34">
        <v>134</v>
      </c>
      <c r="B225" s="74" t="s">
        <v>270</v>
      </c>
      <c r="C225" s="72" t="s">
        <v>37</v>
      </c>
      <c r="D225" s="69">
        <v>0</v>
      </c>
      <c r="E225" s="73">
        <v>115.6</v>
      </c>
      <c r="F225" s="27"/>
      <c r="G225" s="27"/>
    </row>
    <row r="226" spans="1:7" s="28" customFormat="1" ht="15.75">
      <c r="A226" s="34">
        <v>135</v>
      </c>
      <c r="B226" s="71" t="s">
        <v>221</v>
      </c>
      <c r="C226" s="72" t="s">
        <v>10</v>
      </c>
      <c r="D226" s="69">
        <v>0</v>
      </c>
      <c r="E226" s="73">
        <v>250</v>
      </c>
      <c r="F226" s="27"/>
      <c r="G226" s="27"/>
    </row>
    <row r="227" spans="1:7" s="28" customFormat="1" ht="16.5">
      <c r="A227" s="34">
        <v>136</v>
      </c>
      <c r="B227" s="74" t="s">
        <v>271</v>
      </c>
      <c r="C227" s="72" t="s">
        <v>37</v>
      </c>
      <c r="D227" s="69">
        <v>0</v>
      </c>
      <c r="E227" s="73">
        <v>1960</v>
      </c>
      <c r="F227" s="27"/>
      <c r="G227" s="27"/>
    </row>
    <row r="228" spans="1:7" s="28" customFormat="1" ht="15.75">
      <c r="A228" s="34">
        <v>137</v>
      </c>
      <c r="B228" s="71" t="s">
        <v>272</v>
      </c>
      <c r="C228" s="72" t="s">
        <v>37</v>
      </c>
      <c r="D228" s="69">
        <v>0</v>
      </c>
      <c r="E228" s="73">
        <v>500</v>
      </c>
      <c r="F228" s="27"/>
      <c r="G228" s="27"/>
    </row>
    <row r="229" spans="1:7" s="28" customFormat="1" ht="15.75">
      <c r="A229" s="34">
        <v>138</v>
      </c>
      <c r="B229" s="71" t="s">
        <v>273</v>
      </c>
      <c r="C229" s="72" t="s">
        <v>37</v>
      </c>
      <c r="D229" s="69">
        <v>0</v>
      </c>
      <c r="E229" s="73">
        <v>500</v>
      </c>
      <c r="F229" s="27"/>
      <c r="G229" s="27"/>
    </row>
    <row r="230" spans="1:7" s="28" customFormat="1" ht="15.75">
      <c r="A230" s="34">
        <v>139</v>
      </c>
      <c r="B230" s="71" t="s">
        <v>222</v>
      </c>
      <c r="C230" s="72" t="s">
        <v>125</v>
      </c>
      <c r="D230" s="69">
        <v>0</v>
      </c>
      <c r="E230" s="73">
        <v>400</v>
      </c>
      <c r="F230" s="27"/>
      <c r="G230" s="27"/>
    </row>
    <row r="231" spans="1:7" s="28" customFormat="1" ht="33">
      <c r="A231" s="34">
        <v>140</v>
      </c>
      <c r="B231" s="74" t="s">
        <v>326</v>
      </c>
      <c r="C231" s="72" t="s">
        <v>125</v>
      </c>
      <c r="D231" s="69">
        <v>0</v>
      </c>
      <c r="E231" s="73">
        <v>6400</v>
      </c>
      <c r="F231" s="27"/>
      <c r="G231" s="27"/>
    </row>
    <row r="232" spans="1:7" s="28" customFormat="1" ht="16.5">
      <c r="A232" s="34">
        <v>141</v>
      </c>
      <c r="B232" s="74" t="s">
        <v>327</v>
      </c>
      <c r="C232" s="72" t="s">
        <v>125</v>
      </c>
      <c r="D232" s="69">
        <v>0</v>
      </c>
      <c r="E232" s="73">
        <v>4000</v>
      </c>
      <c r="F232" s="27"/>
      <c r="G232" s="27"/>
    </row>
    <row r="233" spans="1:7" s="28" customFormat="1" ht="31.5">
      <c r="A233" s="34">
        <v>142</v>
      </c>
      <c r="B233" s="71" t="s">
        <v>328</v>
      </c>
      <c r="C233" s="72" t="s">
        <v>125</v>
      </c>
      <c r="D233" s="69">
        <v>0</v>
      </c>
      <c r="E233" s="73">
        <v>2000</v>
      </c>
      <c r="F233" s="27"/>
      <c r="G233" s="27"/>
    </row>
    <row r="234" spans="1:7" s="28" customFormat="1" ht="31.5">
      <c r="A234" s="34">
        <v>143</v>
      </c>
      <c r="B234" s="71" t="s">
        <v>329</v>
      </c>
      <c r="C234" s="72" t="s">
        <v>125</v>
      </c>
      <c r="D234" s="69">
        <v>0</v>
      </c>
      <c r="E234" s="73">
        <v>2940</v>
      </c>
      <c r="F234" s="27"/>
      <c r="G234" s="27"/>
    </row>
    <row r="235" spans="1:7" s="28" customFormat="1" ht="31.5">
      <c r="A235" s="34">
        <v>144</v>
      </c>
      <c r="B235" s="71" t="s">
        <v>330</v>
      </c>
      <c r="C235" s="72" t="s">
        <v>125</v>
      </c>
      <c r="D235" s="69">
        <v>0</v>
      </c>
      <c r="E235" s="73">
        <v>7740</v>
      </c>
      <c r="F235" s="27"/>
      <c r="G235" s="27"/>
    </row>
    <row r="236" spans="1:7" s="28" customFormat="1" ht="15.75">
      <c r="A236" s="34">
        <v>145</v>
      </c>
      <c r="B236" s="76" t="s">
        <v>185</v>
      </c>
      <c r="C236" s="65" t="s">
        <v>17</v>
      </c>
      <c r="D236" s="69">
        <v>0</v>
      </c>
      <c r="E236" s="36">
        <v>279</v>
      </c>
      <c r="F236" s="27"/>
      <c r="G236" s="27"/>
    </row>
    <row r="237" spans="1:7" s="28" customFormat="1" ht="15.75">
      <c r="A237" s="34">
        <v>146</v>
      </c>
      <c r="B237" s="37" t="s">
        <v>349</v>
      </c>
      <c r="C237" s="65" t="s">
        <v>17</v>
      </c>
      <c r="D237" s="69">
        <v>0</v>
      </c>
      <c r="E237" s="36">
        <v>72</v>
      </c>
      <c r="F237" s="27"/>
      <c r="G237" s="27"/>
    </row>
    <row r="238" spans="1:7" s="28" customFormat="1" ht="15.75">
      <c r="A238" s="34">
        <v>147</v>
      </c>
      <c r="B238" s="37" t="s">
        <v>350</v>
      </c>
      <c r="C238" s="65" t="s">
        <v>17</v>
      </c>
      <c r="D238" s="69">
        <v>0</v>
      </c>
      <c r="E238" s="36">
        <v>96</v>
      </c>
      <c r="F238" s="27"/>
      <c r="G238" s="27"/>
    </row>
    <row r="239" spans="1:7" s="28" customFormat="1" ht="15.75">
      <c r="A239" s="34">
        <v>148</v>
      </c>
      <c r="B239" s="37" t="s">
        <v>351</v>
      </c>
      <c r="C239" s="65" t="s">
        <v>17</v>
      </c>
      <c r="D239" s="69">
        <v>0</v>
      </c>
      <c r="E239" s="36">
        <v>72</v>
      </c>
      <c r="F239" s="27"/>
      <c r="G239" s="27"/>
    </row>
    <row r="240" spans="1:7" s="28" customFormat="1" ht="15.75">
      <c r="A240" s="34">
        <v>149</v>
      </c>
      <c r="B240" s="76" t="s">
        <v>352</v>
      </c>
      <c r="C240" s="65" t="s">
        <v>17</v>
      </c>
      <c r="D240" s="69">
        <v>0</v>
      </c>
      <c r="E240" s="36">
        <v>500</v>
      </c>
      <c r="F240" s="27"/>
      <c r="G240" s="27"/>
    </row>
    <row r="241" spans="1:7" s="28" customFormat="1" ht="15.75">
      <c r="A241" s="34">
        <v>150</v>
      </c>
      <c r="B241" s="76" t="s">
        <v>353</v>
      </c>
      <c r="C241" s="65" t="s">
        <v>17</v>
      </c>
      <c r="D241" s="69">
        <v>0</v>
      </c>
      <c r="E241" s="36">
        <v>700</v>
      </c>
      <c r="F241" s="27"/>
      <c r="G241" s="27"/>
    </row>
    <row r="242" spans="1:7" s="28" customFormat="1" ht="15.75">
      <c r="A242" s="34">
        <v>151</v>
      </c>
      <c r="B242" s="77" t="s">
        <v>354</v>
      </c>
      <c r="C242" s="65" t="s">
        <v>17</v>
      </c>
      <c r="D242" s="69">
        <v>0</v>
      </c>
      <c r="E242" s="36">
        <v>700</v>
      </c>
      <c r="F242" s="27"/>
      <c r="G242" s="27"/>
    </row>
    <row r="243" spans="1:7" s="28" customFormat="1" ht="15.75">
      <c r="A243" s="34">
        <v>152</v>
      </c>
      <c r="B243" s="76" t="s">
        <v>355</v>
      </c>
      <c r="C243" s="65" t="s">
        <v>17</v>
      </c>
      <c r="D243" s="69">
        <v>0</v>
      </c>
      <c r="E243" s="36">
        <v>384</v>
      </c>
      <c r="F243" s="27"/>
      <c r="G243" s="27"/>
    </row>
    <row r="244" spans="1:7" s="28" customFormat="1" ht="15.75">
      <c r="A244" s="34">
        <v>153</v>
      </c>
      <c r="B244" s="76" t="s">
        <v>356</v>
      </c>
      <c r="C244" s="65" t="s">
        <v>17</v>
      </c>
      <c r="D244" s="69">
        <v>0</v>
      </c>
      <c r="E244" s="36">
        <v>96</v>
      </c>
      <c r="F244" s="27"/>
      <c r="G244" s="27"/>
    </row>
    <row r="245" spans="1:7" s="28" customFormat="1" ht="15.75">
      <c r="A245" s="34">
        <v>154</v>
      </c>
      <c r="B245" s="76" t="s">
        <v>357</v>
      </c>
      <c r="C245" s="65" t="s">
        <v>17</v>
      </c>
      <c r="D245" s="69">
        <v>0</v>
      </c>
      <c r="E245" s="36">
        <v>14</v>
      </c>
      <c r="F245" s="27"/>
      <c r="G245" s="27"/>
    </row>
    <row r="246" spans="1:7" s="28" customFormat="1" ht="15.75">
      <c r="A246" s="34">
        <v>155</v>
      </c>
      <c r="B246" s="76" t="s">
        <v>358</v>
      </c>
      <c r="C246" s="65" t="s">
        <v>186</v>
      </c>
      <c r="D246" s="69">
        <v>0</v>
      </c>
      <c r="E246" s="36">
        <v>11</v>
      </c>
      <c r="F246" s="27"/>
      <c r="G246" s="27"/>
    </row>
    <row r="247" spans="1:7" s="28" customFormat="1" ht="33">
      <c r="A247" s="34">
        <v>156</v>
      </c>
      <c r="B247" s="78" t="s">
        <v>359</v>
      </c>
      <c r="C247" s="65" t="s">
        <v>17</v>
      </c>
      <c r="D247" s="69">
        <v>0</v>
      </c>
      <c r="E247" s="36">
        <v>1</v>
      </c>
      <c r="F247" s="27"/>
      <c r="G247" s="27"/>
    </row>
    <row r="248" spans="1:7" s="28" customFormat="1" ht="18">
      <c r="A248" s="79" t="s">
        <v>21</v>
      </c>
      <c r="B248" s="79"/>
      <c r="C248" s="79"/>
      <c r="D248" s="79"/>
      <c r="E248" s="79"/>
      <c r="F248" s="27"/>
      <c r="G248" s="27"/>
    </row>
    <row r="249" spans="1:7" s="28" customFormat="1" ht="31.5">
      <c r="A249" s="56">
        <v>1</v>
      </c>
      <c r="B249" s="77" t="s">
        <v>275</v>
      </c>
      <c r="C249" s="30" t="s">
        <v>24</v>
      </c>
      <c r="D249" s="69">
        <v>0</v>
      </c>
      <c r="E249" s="36">
        <v>54</v>
      </c>
      <c r="F249" s="27"/>
      <c r="G249" s="27"/>
    </row>
    <row r="250" spans="1:7" s="28" customFormat="1" ht="31.5">
      <c r="A250" s="36">
        <v>2</v>
      </c>
      <c r="B250" s="45" t="s">
        <v>360</v>
      </c>
      <c r="C250" s="61" t="s">
        <v>17</v>
      </c>
      <c r="D250" s="69">
        <v>0</v>
      </c>
      <c r="E250" s="36">
        <v>19</v>
      </c>
      <c r="F250" s="27"/>
      <c r="G250" s="27"/>
    </row>
    <row r="251" spans="1:7" s="28" customFormat="1" ht="31.5">
      <c r="A251" s="56">
        <v>3</v>
      </c>
      <c r="B251" s="80" t="s">
        <v>361</v>
      </c>
      <c r="C251" s="61" t="s">
        <v>17</v>
      </c>
      <c r="D251" s="69">
        <v>0</v>
      </c>
      <c r="E251" s="36">
        <v>4</v>
      </c>
      <c r="F251" s="27"/>
      <c r="G251" s="27"/>
    </row>
    <row r="252" spans="1:7" s="28" customFormat="1" ht="15.75">
      <c r="A252" s="56">
        <v>4</v>
      </c>
      <c r="B252" s="80" t="s">
        <v>341</v>
      </c>
      <c r="C252" s="61" t="s">
        <v>187</v>
      </c>
      <c r="D252" s="69">
        <v>0</v>
      </c>
      <c r="E252" s="36">
        <v>329</v>
      </c>
      <c r="F252" s="27"/>
      <c r="G252" s="27"/>
    </row>
    <row r="253" spans="1:7" s="28" customFormat="1" ht="15.75">
      <c r="A253" s="36">
        <v>5</v>
      </c>
      <c r="B253" s="77" t="s">
        <v>362</v>
      </c>
      <c r="C253" s="36" t="s">
        <v>10</v>
      </c>
      <c r="D253" s="69">
        <v>0</v>
      </c>
      <c r="E253" s="36">
        <v>285</v>
      </c>
      <c r="F253" s="27"/>
      <c r="G253" s="27"/>
    </row>
    <row r="254" spans="1:7" s="28" customFormat="1" ht="31.5">
      <c r="A254" s="56">
        <v>6</v>
      </c>
      <c r="B254" s="77" t="s">
        <v>331</v>
      </c>
      <c r="C254" s="36" t="s">
        <v>17</v>
      </c>
      <c r="D254" s="69">
        <v>0</v>
      </c>
      <c r="E254" s="36">
        <v>360</v>
      </c>
      <c r="F254" s="27"/>
      <c r="G254" s="27"/>
    </row>
    <row r="255" spans="1:7" s="28" customFormat="1" ht="33">
      <c r="A255" s="56">
        <v>7</v>
      </c>
      <c r="B255" s="81" t="s">
        <v>342</v>
      </c>
      <c r="C255" s="36" t="s">
        <v>17</v>
      </c>
      <c r="D255" s="69">
        <v>0</v>
      </c>
      <c r="E255" s="36">
        <f>270+254</f>
        <v>524</v>
      </c>
      <c r="F255" s="27"/>
      <c r="G255" s="27"/>
    </row>
    <row r="256" spans="1:7" s="28" customFormat="1" ht="31.5">
      <c r="A256" s="36">
        <v>8</v>
      </c>
      <c r="B256" s="77" t="s">
        <v>343</v>
      </c>
      <c r="C256" s="36" t="s">
        <v>17</v>
      </c>
      <c r="D256" s="69">
        <v>0</v>
      </c>
      <c r="E256" s="36">
        <v>4265</v>
      </c>
      <c r="F256" s="27"/>
      <c r="G256" s="27"/>
    </row>
    <row r="257" spans="1:7" s="28" customFormat="1" ht="31.5">
      <c r="A257" s="56">
        <v>9</v>
      </c>
      <c r="B257" s="77" t="s">
        <v>332</v>
      </c>
      <c r="C257" s="36" t="s">
        <v>17</v>
      </c>
      <c r="D257" s="69">
        <v>0</v>
      </c>
      <c r="E257" s="36">
        <v>550</v>
      </c>
      <c r="F257" s="27"/>
      <c r="G257" s="27"/>
    </row>
    <row r="258" spans="1:7" s="28" customFormat="1" ht="31.5">
      <c r="A258" s="56">
        <v>10</v>
      </c>
      <c r="B258" s="77" t="s">
        <v>344</v>
      </c>
      <c r="C258" s="36" t="s">
        <v>17</v>
      </c>
      <c r="D258" s="69">
        <v>0</v>
      </c>
      <c r="E258" s="36">
        <v>638</v>
      </c>
      <c r="F258" s="27"/>
      <c r="G258" s="27"/>
    </row>
    <row r="259" spans="1:7" s="28" customFormat="1" ht="15.75">
      <c r="A259" s="36">
        <v>11</v>
      </c>
      <c r="B259" s="82" t="s">
        <v>18</v>
      </c>
      <c r="C259" s="36" t="s">
        <v>17</v>
      </c>
      <c r="D259" s="69">
        <v>0</v>
      </c>
      <c r="E259" s="36">
        <f>550+932</f>
        <v>1482</v>
      </c>
      <c r="F259" s="27"/>
      <c r="G259" s="27"/>
    </row>
    <row r="260" spans="1:7" s="28" customFormat="1" ht="15.75">
      <c r="A260" s="56">
        <v>12</v>
      </c>
      <c r="B260" s="82" t="s">
        <v>276</v>
      </c>
      <c r="C260" s="30" t="s">
        <v>17</v>
      </c>
      <c r="D260" s="69">
        <v>0</v>
      </c>
      <c r="E260" s="36">
        <v>1179</v>
      </c>
      <c r="F260" s="27"/>
      <c r="G260" s="27"/>
    </row>
    <row r="261" spans="1:7" s="28" customFormat="1" ht="15.75">
      <c r="A261" s="56">
        <v>13</v>
      </c>
      <c r="B261" s="83" t="s">
        <v>363</v>
      </c>
      <c r="C261" s="61" t="s">
        <v>17</v>
      </c>
      <c r="D261" s="69">
        <v>0</v>
      </c>
      <c r="E261" s="36">
        <v>25</v>
      </c>
      <c r="F261" s="27"/>
      <c r="G261" s="27"/>
    </row>
    <row r="262" spans="1:7" s="28" customFormat="1" ht="15.75">
      <c r="A262" s="36">
        <v>14</v>
      </c>
      <c r="B262" s="82" t="s">
        <v>345</v>
      </c>
      <c r="C262" s="36" t="s">
        <v>17</v>
      </c>
      <c r="D262" s="69">
        <v>0</v>
      </c>
      <c r="E262" s="36">
        <f>8</f>
        <v>8</v>
      </c>
      <c r="F262" s="27"/>
      <c r="G262" s="27"/>
    </row>
    <row r="263" spans="1:7" s="28" customFormat="1" ht="15.75">
      <c r="A263" s="56">
        <v>15</v>
      </c>
      <c r="B263" s="45" t="s">
        <v>364</v>
      </c>
      <c r="C263" s="36" t="s">
        <v>17</v>
      </c>
      <c r="D263" s="69">
        <v>0</v>
      </c>
      <c r="E263" s="36">
        <v>4</v>
      </c>
      <c r="F263" s="27"/>
      <c r="G263" s="27"/>
    </row>
    <row r="264" spans="1:7" s="28" customFormat="1" ht="15.75">
      <c r="A264" s="56">
        <v>16</v>
      </c>
      <c r="B264" s="45" t="s">
        <v>365</v>
      </c>
      <c r="C264" s="36" t="s">
        <v>17</v>
      </c>
      <c r="D264" s="69">
        <v>0</v>
      </c>
      <c r="E264" s="36">
        <v>1</v>
      </c>
      <c r="F264" s="27"/>
      <c r="G264" s="27"/>
    </row>
    <row r="265" spans="1:7" s="28" customFormat="1" ht="31.5">
      <c r="A265" s="36">
        <v>17</v>
      </c>
      <c r="B265" s="77" t="s">
        <v>106</v>
      </c>
      <c r="C265" s="36" t="s">
        <v>17</v>
      </c>
      <c r="D265" s="69">
        <v>0</v>
      </c>
      <c r="E265" s="36">
        <v>34</v>
      </c>
      <c r="F265" s="27"/>
      <c r="G265" s="27"/>
    </row>
    <row r="266" spans="1:7" s="28" customFormat="1" ht="15.75">
      <c r="A266" s="56">
        <v>18</v>
      </c>
      <c r="B266" s="45" t="s">
        <v>26</v>
      </c>
      <c r="C266" s="84" t="s">
        <v>17</v>
      </c>
      <c r="D266" s="69">
        <v>0</v>
      </c>
      <c r="E266" s="36">
        <v>5</v>
      </c>
      <c r="F266" s="27"/>
      <c r="G266" s="27"/>
    </row>
    <row r="267" spans="1:7" s="28" customFormat="1" ht="15.75">
      <c r="A267" s="56">
        <v>19</v>
      </c>
      <c r="B267" s="45" t="s">
        <v>27</v>
      </c>
      <c r="C267" s="84" t="s">
        <v>17</v>
      </c>
      <c r="D267" s="69">
        <v>0</v>
      </c>
      <c r="E267" s="36">
        <v>6</v>
      </c>
      <c r="F267" s="27"/>
      <c r="G267" s="27"/>
    </row>
    <row r="268" spans="1:7" s="28" customFormat="1" ht="15.75">
      <c r="A268" s="36">
        <v>20</v>
      </c>
      <c r="B268" s="77" t="s">
        <v>346</v>
      </c>
      <c r="C268" s="84" t="s">
        <v>17</v>
      </c>
      <c r="D268" s="69">
        <v>0</v>
      </c>
      <c r="E268" s="36">
        <f>550+932</f>
        <v>1482</v>
      </c>
      <c r="F268" s="27"/>
      <c r="G268" s="27"/>
    </row>
    <row r="269" spans="1:7" s="28" customFormat="1" ht="31.5">
      <c r="A269" s="56">
        <v>21</v>
      </c>
      <c r="B269" s="77" t="s">
        <v>347</v>
      </c>
      <c r="C269" s="36" t="s">
        <v>17</v>
      </c>
      <c r="D269" s="69">
        <v>0</v>
      </c>
      <c r="E269" s="36">
        <f>195+56+215+440</f>
        <v>906</v>
      </c>
      <c r="F269" s="27"/>
      <c r="G269" s="27"/>
    </row>
    <row r="270" spans="1:7" s="28" customFormat="1" ht="15.75">
      <c r="A270" s="56">
        <v>22</v>
      </c>
      <c r="B270" s="77" t="s">
        <v>261</v>
      </c>
      <c r="C270" s="36" t="s">
        <v>17</v>
      </c>
      <c r="D270" s="69">
        <v>0</v>
      </c>
      <c r="E270" s="36">
        <f>1+1</f>
        <v>2</v>
      </c>
      <c r="F270" s="27"/>
      <c r="G270" s="27"/>
    </row>
    <row r="271" spans="1:7" s="28" customFormat="1" ht="15.75">
      <c r="A271" s="36">
        <v>23</v>
      </c>
      <c r="B271" s="77" t="s">
        <v>262</v>
      </c>
      <c r="C271" s="36" t="s">
        <v>17</v>
      </c>
      <c r="D271" s="69">
        <v>0</v>
      </c>
      <c r="E271" s="36">
        <f>3+1</f>
        <v>4</v>
      </c>
      <c r="F271" s="27"/>
      <c r="G271" s="27"/>
    </row>
    <row r="272" spans="1:7" s="28" customFormat="1" ht="31.5">
      <c r="A272" s="56">
        <v>24</v>
      </c>
      <c r="B272" s="45" t="s">
        <v>105</v>
      </c>
      <c r="C272" s="61" t="s">
        <v>23</v>
      </c>
      <c r="D272" s="69">
        <v>0</v>
      </c>
      <c r="E272" s="36">
        <v>10</v>
      </c>
      <c r="F272" s="27"/>
      <c r="G272" s="27"/>
    </row>
    <row r="273" spans="1:7" s="28" customFormat="1" ht="31.5">
      <c r="A273" s="56">
        <v>25</v>
      </c>
      <c r="B273" s="45" t="s">
        <v>277</v>
      </c>
      <c r="C273" s="61" t="s">
        <v>23</v>
      </c>
      <c r="D273" s="69">
        <v>0</v>
      </c>
      <c r="E273" s="36">
        <f>3+220</f>
        <v>223</v>
      </c>
      <c r="F273" s="27"/>
      <c r="G273" s="27"/>
    </row>
    <row r="274" spans="1:7" s="28" customFormat="1" ht="66">
      <c r="A274" s="36">
        <v>26</v>
      </c>
      <c r="B274" s="85" t="s">
        <v>263</v>
      </c>
      <c r="C274" s="61" t="s">
        <v>25</v>
      </c>
      <c r="D274" s="69">
        <v>0</v>
      </c>
      <c r="E274" s="36">
        <v>1</v>
      </c>
      <c r="F274" s="27"/>
      <c r="G274" s="27"/>
    </row>
    <row r="275" spans="1:7" s="28" customFormat="1" ht="33">
      <c r="A275" s="56">
        <v>27</v>
      </c>
      <c r="B275" s="85" t="s">
        <v>278</v>
      </c>
      <c r="C275" s="61" t="s">
        <v>23</v>
      </c>
      <c r="D275" s="69">
        <v>0</v>
      </c>
      <c r="E275" s="36">
        <v>239</v>
      </c>
      <c r="F275" s="27"/>
      <c r="G275" s="27"/>
    </row>
    <row r="276" spans="1:7" s="28" customFormat="1" ht="15.75">
      <c r="A276" s="56">
        <v>28</v>
      </c>
      <c r="B276" s="77" t="s">
        <v>107</v>
      </c>
      <c r="C276" s="36" t="s">
        <v>17</v>
      </c>
      <c r="D276" s="69">
        <v>0</v>
      </c>
      <c r="E276" s="36">
        <f>8+1</f>
        <v>9</v>
      </c>
      <c r="F276" s="27"/>
      <c r="G276" s="27"/>
    </row>
    <row r="277" spans="1:7" s="28" customFormat="1" ht="18">
      <c r="A277" s="86" t="s">
        <v>22</v>
      </c>
      <c r="B277" s="86"/>
      <c r="C277" s="86"/>
      <c r="D277" s="86"/>
      <c r="E277" s="86"/>
      <c r="F277" s="27"/>
      <c r="G277" s="27"/>
    </row>
    <row r="278" spans="1:7" s="28" customFormat="1" ht="15.75">
      <c r="A278" s="36">
        <v>1</v>
      </c>
      <c r="B278" s="77" t="s">
        <v>109</v>
      </c>
      <c r="C278" s="52" t="s">
        <v>17</v>
      </c>
      <c r="D278" s="69">
        <v>0</v>
      </c>
      <c r="E278" s="36">
        <v>24</v>
      </c>
      <c r="F278" s="27"/>
      <c r="G278" s="27"/>
    </row>
    <row r="279" spans="1:7" s="28" customFormat="1" ht="15.75">
      <c r="A279" s="36">
        <v>2</v>
      </c>
      <c r="B279" s="77" t="s">
        <v>112</v>
      </c>
      <c r="C279" s="52" t="s">
        <v>17</v>
      </c>
      <c r="D279" s="69">
        <v>0</v>
      </c>
      <c r="E279" s="36">
        <v>9</v>
      </c>
      <c r="F279" s="27"/>
      <c r="G279" s="27"/>
    </row>
    <row r="280" spans="1:7" s="28" customFormat="1" ht="15.75">
      <c r="A280" s="36">
        <v>3</v>
      </c>
      <c r="B280" s="77" t="s">
        <v>45</v>
      </c>
      <c r="C280" s="30" t="s">
        <v>17</v>
      </c>
      <c r="D280" s="69">
        <v>0</v>
      </c>
      <c r="E280" s="30">
        <v>80</v>
      </c>
      <c r="F280" s="27"/>
      <c r="G280" s="27"/>
    </row>
    <row r="281" spans="1:7" s="28" customFormat="1" ht="15.75">
      <c r="A281" s="36">
        <v>4</v>
      </c>
      <c r="B281" s="77" t="s">
        <v>46</v>
      </c>
      <c r="C281" s="30" t="s">
        <v>17</v>
      </c>
      <c r="D281" s="69">
        <v>0</v>
      </c>
      <c r="E281" s="30">
        <v>292</v>
      </c>
      <c r="F281" s="27"/>
      <c r="G281" s="27"/>
    </row>
    <row r="282" spans="1:7" s="28" customFormat="1" ht="31.5">
      <c r="A282" s="36">
        <v>5</v>
      </c>
      <c r="B282" s="87" t="s">
        <v>333</v>
      </c>
      <c r="C282" s="30" t="s">
        <v>17</v>
      </c>
      <c r="D282" s="69">
        <v>0</v>
      </c>
      <c r="E282" s="30">
        <f>975</f>
        <v>975</v>
      </c>
      <c r="F282" s="27"/>
      <c r="G282" s="27"/>
    </row>
    <row r="283" spans="1:7" s="28" customFormat="1" ht="31.5">
      <c r="A283" s="36">
        <v>6</v>
      </c>
      <c r="B283" s="87" t="s">
        <v>334</v>
      </c>
      <c r="C283" s="30" t="s">
        <v>17</v>
      </c>
      <c r="D283" s="69">
        <v>0</v>
      </c>
      <c r="E283" s="30">
        <f>2305</f>
        <v>2305</v>
      </c>
      <c r="F283" s="27"/>
      <c r="G283" s="27"/>
    </row>
    <row r="284" spans="1:7" s="28" customFormat="1" ht="31.5">
      <c r="A284" s="36">
        <v>7</v>
      </c>
      <c r="B284" s="80" t="s">
        <v>335</v>
      </c>
      <c r="C284" s="52" t="s">
        <v>17</v>
      </c>
      <c r="D284" s="69">
        <v>0</v>
      </c>
      <c r="E284" s="36">
        <v>158</v>
      </c>
      <c r="F284" s="27"/>
      <c r="G284" s="27"/>
    </row>
    <row r="285" spans="1:7" s="28" customFormat="1" ht="33">
      <c r="A285" s="36">
        <v>8</v>
      </c>
      <c r="B285" s="88" t="s">
        <v>279</v>
      </c>
      <c r="C285" s="30" t="s">
        <v>58</v>
      </c>
      <c r="D285" s="69">
        <v>0</v>
      </c>
      <c r="E285" s="30">
        <v>1600</v>
      </c>
      <c r="F285" s="27"/>
      <c r="G285" s="27"/>
    </row>
    <row r="286" spans="1:7" s="28" customFormat="1" ht="15.75">
      <c r="A286" s="36">
        <v>9</v>
      </c>
      <c r="B286" s="89" t="s">
        <v>264</v>
      </c>
      <c r="C286" s="30" t="s">
        <v>17</v>
      </c>
      <c r="D286" s="69">
        <v>0</v>
      </c>
      <c r="E286" s="30">
        <v>4422</v>
      </c>
      <c r="F286" s="27"/>
      <c r="G286" s="27"/>
    </row>
    <row r="287" spans="1:7" s="28" customFormat="1" ht="15.75">
      <c r="A287" s="36">
        <v>10</v>
      </c>
      <c r="B287" s="89" t="s">
        <v>348</v>
      </c>
      <c r="C287" s="30" t="s">
        <v>17</v>
      </c>
      <c r="D287" s="69">
        <v>0</v>
      </c>
      <c r="E287" s="30">
        <f>12</f>
        <v>12</v>
      </c>
      <c r="F287" s="27"/>
      <c r="G287" s="27"/>
    </row>
    <row r="288" spans="1:7" s="28" customFormat="1" ht="15.75">
      <c r="A288" s="36">
        <v>11</v>
      </c>
      <c r="B288" s="89" t="s">
        <v>107</v>
      </c>
      <c r="C288" s="30" t="s">
        <v>17</v>
      </c>
      <c r="D288" s="69">
        <v>0</v>
      </c>
      <c r="E288" s="30">
        <f>4</f>
        <v>4</v>
      </c>
      <c r="F288" s="27"/>
      <c r="G288" s="27"/>
    </row>
    <row r="289" spans="1:7" s="28" customFormat="1" ht="31.5">
      <c r="A289" s="36">
        <v>12</v>
      </c>
      <c r="B289" s="90" t="s">
        <v>336</v>
      </c>
      <c r="C289" s="52" t="s">
        <v>23</v>
      </c>
      <c r="D289" s="69">
        <v>0</v>
      </c>
      <c r="E289" s="36">
        <v>20</v>
      </c>
      <c r="F289" s="27"/>
      <c r="G289" s="27"/>
    </row>
    <row r="290" spans="1:7" s="28" customFormat="1" ht="15.75">
      <c r="A290" s="36">
        <v>13</v>
      </c>
      <c r="B290" s="45" t="s">
        <v>110</v>
      </c>
      <c r="C290" s="52" t="s">
        <v>25</v>
      </c>
      <c r="D290" s="69">
        <v>0</v>
      </c>
      <c r="E290" s="36">
        <v>10</v>
      </c>
      <c r="F290" s="27"/>
      <c r="G290" s="27"/>
    </row>
    <row r="291" spans="1:7" s="28" customFormat="1" ht="15.75">
      <c r="A291" s="36">
        <v>14</v>
      </c>
      <c r="B291" s="80" t="s">
        <v>111</v>
      </c>
      <c r="C291" s="52" t="s">
        <v>25</v>
      </c>
      <c r="D291" s="69">
        <v>0</v>
      </c>
      <c r="E291" s="36">
        <v>9</v>
      </c>
      <c r="F291" s="27"/>
      <c r="G291" s="27"/>
    </row>
    <row r="292" spans="1:7" s="28" customFormat="1" ht="15.75">
      <c r="A292" s="36">
        <v>15</v>
      </c>
      <c r="B292" s="87" t="s">
        <v>337</v>
      </c>
      <c r="C292" s="52" t="s">
        <v>17</v>
      </c>
      <c r="D292" s="69">
        <v>0</v>
      </c>
      <c r="E292" s="36">
        <v>1</v>
      </c>
      <c r="F292" s="27"/>
      <c r="G292" s="27"/>
    </row>
    <row r="293" spans="1:7" s="28" customFormat="1" ht="31.5">
      <c r="A293" s="36">
        <v>16</v>
      </c>
      <c r="B293" s="77" t="s">
        <v>108</v>
      </c>
      <c r="C293" s="30" t="s">
        <v>9</v>
      </c>
      <c r="D293" s="69">
        <v>0</v>
      </c>
      <c r="E293" s="30">
        <f>37</f>
        <v>37</v>
      </c>
      <c r="F293" s="27"/>
      <c r="G293" s="27"/>
    </row>
    <row r="294" spans="1:7" s="28" customFormat="1" ht="18">
      <c r="A294" s="91" t="s">
        <v>68</v>
      </c>
      <c r="B294" s="91"/>
      <c r="C294" s="91"/>
      <c r="D294" s="91"/>
      <c r="E294" s="91"/>
      <c r="F294" s="27"/>
      <c r="G294" s="27"/>
    </row>
    <row r="295" spans="1:7" s="28" customFormat="1" ht="15.75">
      <c r="A295" s="36">
        <v>1</v>
      </c>
      <c r="B295" s="92" t="s">
        <v>19</v>
      </c>
      <c r="C295" s="36" t="s">
        <v>9</v>
      </c>
      <c r="D295" s="93">
        <f>55+12</f>
        <v>67</v>
      </c>
      <c r="E295" s="36">
        <v>1</v>
      </c>
      <c r="F295" s="27"/>
      <c r="G295" s="27"/>
    </row>
    <row r="296" spans="1:7" s="28" customFormat="1" ht="15.75">
      <c r="A296" s="36">
        <v>2</v>
      </c>
      <c r="B296" s="94" t="s">
        <v>223</v>
      </c>
      <c r="C296" s="30" t="s">
        <v>17</v>
      </c>
      <c r="D296" s="69">
        <v>0</v>
      </c>
      <c r="E296" s="30">
        <v>1</v>
      </c>
      <c r="F296" s="27"/>
      <c r="G296" s="27"/>
    </row>
    <row r="297" spans="1:7" s="28" customFormat="1" ht="15.75">
      <c r="A297" s="36">
        <v>3</v>
      </c>
      <c r="B297" s="45" t="s">
        <v>224</v>
      </c>
      <c r="C297" s="30" t="s">
        <v>9</v>
      </c>
      <c r="D297" s="69">
        <v>0</v>
      </c>
      <c r="E297" s="30">
        <v>3</v>
      </c>
      <c r="F297" s="27"/>
      <c r="G297" s="27"/>
    </row>
    <row r="298" spans="1:7" s="28" customFormat="1" ht="15.75">
      <c r="A298" s="36">
        <v>4</v>
      </c>
      <c r="B298" s="45" t="s">
        <v>225</v>
      </c>
      <c r="C298" s="30" t="s">
        <v>17</v>
      </c>
      <c r="D298" s="69">
        <v>0</v>
      </c>
      <c r="E298" s="30">
        <v>2</v>
      </c>
      <c r="F298" s="27"/>
      <c r="G298" s="27"/>
    </row>
    <row r="299" spans="1:7" s="28" customFormat="1" ht="15.75">
      <c r="A299" s="36">
        <v>5</v>
      </c>
      <c r="B299" s="95" t="s">
        <v>28</v>
      </c>
      <c r="C299" s="36" t="s">
        <v>9</v>
      </c>
      <c r="D299" s="69">
        <v>0</v>
      </c>
      <c r="E299" s="36">
        <v>141</v>
      </c>
      <c r="F299" s="27"/>
      <c r="G299" s="27"/>
    </row>
    <row r="300" spans="1:7" s="28" customFormat="1" ht="15.75">
      <c r="A300" s="36">
        <v>6</v>
      </c>
      <c r="B300" s="45" t="s">
        <v>226</v>
      </c>
      <c r="C300" s="30" t="s">
        <v>17</v>
      </c>
      <c r="D300" s="69">
        <v>0</v>
      </c>
      <c r="E300" s="30">
        <v>26</v>
      </c>
      <c r="F300" s="27"/>
      <c r="G300" s="27"/>
    </row>
    <row r="301" spans="1:7" ht="15.75">
      <c r="A301" s="2">
        <v>7</v>
      </c>
      <c r="B301" s="8" t="s">
        <v>338</v>
      </c>
      <c r="C301" s="3" t="s">
        <v>17</v>
      </c>
      <c r="D301" s="5">
        <v>0</v>
      </c>
      <c r="E301" s="3">
        <v>2</v>
      </c>
      <c r="F301" s="1"/>
      <c r="G301" s="1"/>
    </row>
    <row r="302" spans="1:7" ht="15.75">
      <c r="A302" s="2">
        <v>8</v>
      </c>
      <c r="B302" s="9" t="s">
        <v>227</v>
      </c>
      <c r="C302" s="3" t="s">
        <v>228</v>
      </c>
      <c r="D302" s="5">
        <v>0</v>
      </c>
      <c r="E302" s="3">
        <v>149</v>
      </c>
      <c r="F302" s="1"/>
      <c r="G302" s="1"/>
    </row>
    <row r="303" spans="1:7" ht="15.75">
      <c r="A303" s="2">
        <v>9</v>
      </c>
      <c r="B303" s="8" t="s">
        <v>50</v>
      </c>
      <c r="C303" s="3" t="s">
        <v>10</v>
      </c>
      <c r="D303" s="5">
        <v>0</v>
      </c>
      <c r="E303" s="3">
        <v>1000</v>
      </c>
      <c r="F303" s="1"/>
      <c r="G303" s="1"/>
    </row>
    <row r="304" spans="1:7" ht="15.75">
      <c r="A304" s="2">
        <v>10</v>
      </c>
      <c r="B304" s="8" t="s">
        <v>229</v>
      </c>
      <c r="C304" s="3" t="s">
        <v>17</v>
      </c>
      <c r="D304" s="5">
        <v>0</v>
      </c>
      <c r="E304" s="3">
        <v>25</v>
      </c>
      <c r="F304" s="1"/>
      <c r="G304" s="1"/>
    </row>
    <row r="305" spans="1:7" ht="15.75">
      <c r="A305" s="2">
        <v>11</v>
      </c>
      <c r="B305" s="8" t="s">
        <v>232</v>
      </c>
      <c r="C305" s="3" t="s">
        <v>17</v>
      </c>
      <c r="D305" s="5">
        <v>0</v>
      </c>
      <c r="E305" s="3">
        <v>11</v>
      </c>
      <c r="F305" s="1"/>
      <c r="G305" s="1"/>
    </row>
    <row r="306" spans="1:7" ht="15.75">
      <c r="A306" s="2">
        <v>12</v>
      </c>
      <c r="B306" s="8" t="s">
        <v>230</v>
      </c>
      <c r="C306" s="3" t="s">
        <v>17</v>
      </c>
      <c r="D306" s="5">
        <v>0</v>
      </c>
      <c r="E306" s="3">
        <v>2</v>
      </c>
      <c r="F306" s="1"/>
      <c r="G306" s="1"/>
    </row>
    <row r="307" spans="1:7" ht="15.75">
      <c r="A307" s="2">
        <v>13</v>
      </c>
      <c r="B307" s="8" t="s">
        <v>231</v>
      </c>
      <c r="C307" s="3" t="s">
        <v>17</v>
      </c>
      <c r="D307" s="5">
        <v>0</v>
      </c>
      <c r="E307" s="3">
        <v>3</v>
      </c>
      <c r="F307" s="1"/>
      <c r="G307" s="1"/>
    </row>
    <row r="308" spans="1:7" ht="15.75">
      <c r="A308" s="2">
        <v>14</v>
      </c>
      <c r="B308" s="8" t="s">
        <v>233</v>
      </c>
      <c r="C308" s="3" t="s">
        <v>17</v>
      </c>
      <c r="D308" s="5">
        <v>0</v>
      </c>
      <c r="E308" s="3">
        <v>7</v>
      </c>
      <c r="F308" s="1"/>
      <c r="G308" s="1"/>
    </row>
    <row r="309" spans="1:7" ht="15.75">
      <c r="A309" s="2">
        <v>15</v>
      </c>
      <c r="B309" s="10" t="s">
        <v>33</v>
      </c>
      <c r="C309" s="7" t="s">
        <v>9</v>
      </c>
      <c r="D309" s="5">
        <v>0</v>
      </c>
      <c r="E309" s="7">
        <v>46</v>
      </c>
      <c r="F309" s="1"/>
      <c r="G309" s="1"/>
    </row>
    <row r="310" spans="1:7" ht="15.75">
      <c r="A310" s="2">
        <v>16</v>
      </c>
      <c r="B310" s="10" t="s">
        <v>35</v>
      </c>
      <c r="C310" s="7" t="s">
        <v>9</v>
      </c>
      <c r="D310" s="5">
        <v>0</v>
      </c>
      <c r="E310" s="7">
        <v>44</v>
      </c>
      <c r="F310" s="1"/>
      <c r="G310" s="1"/>
    </row>
    <row r="311" spans="1:7" ht="15.75">
      <c r="A311" s="2">
        <v>17</v>
      </c>
      <c r="B311" s="11" t="s">
        <v>20</v>
      </c>
      <c r="C311" s="7" t="s">
        <v>9</v>
      </c>
      <c r="D311" s="5">
        <v>0</v>
      </c>
      <c r="E311" s="7">
        <v>12</v>
      </c>
      <c r="F311" s="1"/>
      <c r="G311" s="1"/>
    </row>
    <row r="312" spans="1:7" ht="15.75">
      <c r="A312" s="2">
        <v>18</v>
      </c>
      <c r="B312" s="8" t="s">
        <v>234</v>
      </c>
      <c r="C312" s="2" t="s">
        <v>17</v>
      </c>
      <c r="D312" s="5">
        <v>0</v>
      </c>
      <c r="E312" s="3">
        <v>8.2</v>
      </c>
      <c r="F312" s="1"/>
      <c r="G312" s="1"/>
    </row>
    <row r="313" spans="1:7" ht="21" customHeight="1">
      <c r="A313" s="2">
        <v>19</v>
      </c>
      <c r="B313" s="8" t="s">
        <v>235</v>
      </c>
      <c r="C313" s="2" t="s">
        <v>17</v>
      </c>
      <c r="D313" s="5">
        <v>0</v>
      </c>
      <c r="E313" s="3">
        <v>5</v>
      </c>
      <c r="F313" s="1"/>
      <c r="G313" s="1"/>
    </row>
    <row r="314" spans="1:7" ht="17.25" customHeight="1">
      <c r="A314" s="2">
        <v>20</v>
      </c>
      <c r="B314" s="12" t="s">
        <v>280</v>
      </c>
      <c r="C314" s="3" t="s">
        <v>10</v>
      </c>
      <c r="D314" s="5">
        <v>0</v>
      </c>
      <c r="E314" s="3">
        <v>28</v>
      </c>
      <c r="F314" s="1"/>
      <c r="G314" s="1"/>
    </row>
    <row r="315" spans="1:7" ht="33.75" customHeight="1">
      <c r="A315" s="2">
        <v>21</v>
      </c>
      <c r="B315" s="4" t="s">
        <v>49</v>
      </c>
      <c r="C315" s="3" t="s">
        <v>17</v>
      </c>
      <c r="D315" s="5">
        <v>0</v>
      </c>
      <c r="E315" s="3">
        <v>1</v>
      </c>
      <c r="F315" s="1"/>
      <c r="G315" s="1"/>
    </row>
    <row r="316" spans="1:7" ht="15.75">
      <c r="A316" s="2">
        <v>22</v>
      </c>
      <c r="B316" s="8" t="s">
        <v>236</v>
      </c>
      <c r="C316" s="2" t="s">
        <v>17</v>
      </c>
      <c r="D316" s="5">
        <v>0</v>
      </c>
      <c r="E316" s="3">
        <v>70</v>
      </c>
      <c r="F316" s="1"/>
      <c r="G316" s="1"/>
    </row>
    <row r="317" spans="1:7" ht="15.75">
      <c r="A317" s="2">
        <v>23</v>
      </c>
      <c r="B317" s="8" t="s">
        <v>237</v>
      </c>
      <c r="C317" s="2" t="s">
        <v>17</v>
      </c>
      <c r="D317" s="5">
        <v>0</v>
      </c>
      <c r="E317" s="3">
        <v>6</v>
      </c>
      <c r="F317" s="1"/>
      <c r="G317" s="1"/>
    </row>
    <row r="318" spans="1:7" ht="15.75">
      <c r="A318" s="2">
        <v>24</v>
      </c>
      <c r="B318" s="8" t="s">
        <v>238</v>
      </c>
      <c r="C318" s="3" t="s">
        <v>17</v>
      </c>
      <c r="D318" s="5">
        <v>0</v>
      </c>
      <c r="E318" s="3">
        <v>30</v>
      </c>
      <c r="F318" s="1"/>
      <c r="G318" s="1"/>
    </row>
    <row r="319" spans="1:7" ht="15.75">
      <c r="A319" s="2">
        <v>25</v>
      </c>
      <c r="B319" s="13" t="s">
        <v>184</v>
      </c>
      <c r="C319" s="3" t="s">
        <v>17</v>
      </c>
      <c r="D319" s="5">
        <v>0</v>
      </c>
      <c r="E319" s="3"/>
      <c r="F319" s="1"/>
      <c r="G319" s="1"/>
    </row>
    <row r="320" spans="1:7" ht="15.75">
      <c r="A320" s="2">
        <v>26</v>
      </c>
      <c r="B320" s="14" t="s">
        <v>184</v>
      </c>
      <c r="C320" s="3" t="s">
        <v>17</v>
      </c>
      <c r="D320" s="5">
        <v>0</v>
      </c>
      <c r="E320" s="3">
        <f>10+50+7800</f>
        <v>7860</v>
      </c>
      <c r="F320" s="1"/>
      <c r="G320" s="1"/>
    </row>
    <row r="321" spans="1:7" ht="15.75">
      <c r="A321" s="2">
        <v>27</v>
      </c>
      <c r="B321" s="14" t="s">
        <v>239</v>
      </c>
      <c r="C321" s="3" t="s">
        <v>17</v>
      </c>
      <c r="D321" s="5">
        <v>0</v>
      </c>
      <c r="E321" s="3">
        <v>2</v>
      </c>
      <c r="F321" s="1"/>
      <c r="G321" s="1"/>
    </row>
    <row r="322" spans="1:7" ht="15.75">
      <c r="A322" s="2">
        <v>28</v>
      </c>
      <c r="B322" s="14" t="s">
        <v>240</v>
      </c>
      <c r="C322" s="3" t="s">
        <v>10</v>
      </c>
      <c r="D322" s="5">
        <v>0</v>
      </c>
      <c r="E322" s="3">
        <v>3</v>
      </c>
      <c r="F322" s="1"/>
      <c r="G322" s="1"/>
    </row>
    <row r="323" spans="1:7" ht="15.75">
      <c r="A323" s="2">
        <v>29</v>
      </c>
      <c r="B323" s="14" t="s">
        <v>241</v>
      </c>
      <c r="C323" s="3" t="s">
        <v>9</v>
      </c>
      <c r="D323" s="5">
        <v>0</v>
      </c>
      <c r="E323" s="3">
        <v>1</v>
      </c>
      <c r="F323" s="1"/>
      <c r="G323" s="1"/>
    </row>
    <row r="324" spans="1:7" ht="15.75">
      <c r="A324" s="2">
        <v>30</v>
      </c>
      <c r="B324" s="14" t="s">
        <v>242</v>
      </c>
      <c r="C324" s="3" t="s">
        <v>17</v>
      </c>
      <c r="D324" s="5">
        <v>0</v>
      </c>
      <c r="E324" s="3">
        <v>30</v>
      </c>
      <c r="F324" s="1"/>
      <c r="G324" s="1"/>
    </row>
    <row r="325" spans="1:7" ht="15.75">
      <c r="A325" s="2">
        <v>31</v>
      </c>
      <c r="B325" s="14" t="s">
        <v>243</v>
      </c>
      <c r="C325" s="3" t="s">
        <v>17</v>
      </c>
      <c r="D325" s="5">
        <v>0</v>
      </c>
      <c r="E325" s="3">
        <v>84</v>
      </c>
      <c r="F325" s="1"/>
      <c r="G325" s="1"/>
    </row>
    <row r="326" spans="1:7" ht="15.75">
      <c r="A326" s="2">
        <v>32</v>
      </c>
      <c r="B326" s="14" t="s">
        <v>244</v>
      </c>
      <c r="C326" s="3" t="s">
        <v>9</v>
      </c>
      <c r="D326" s="5">
        <v>0</v>
      </c>
      <c r="E326" s="3">
        <v>3</v>
      </c>
      <c r="F326" s="1"/>
      <c r="G326" s="1"/>
    </row>
    <row r="327" spans="1:7" ht="15.75">
      <c r="A327" s="2">
        <v>33</v>
      </c>
      <c r="B327" s="14" t="s">
        <v>245</v>
      </c>
      <c r="C327" s="3" t="s">
        <v>17</v>
      </c>
      <c r="D327" s="5">
        <v>0</v>
      </c>
      <c r="E327" s="3">
        <v>121</v>
      </c>
      <c r="F327" s="1"/>
      <c r="G327" s="1"/>
    </row>
    <row r="328" spans="1:7" ht="15.75">
      <c r="A328" s="2">
        <v>34</v>
      </c>
      <c r="B328" s="14" t="s">
        <v>246</v>
      </c>
      <c r="C328" s="3" t="s">
        <v>247</v>
      </c>
      <c r="D328" s="5">
        <v>0</v>
      </c>
      <c r="E328" s="3">
        <f>2000+400</f>
        <v>2400</v>
      </c>
      <c r="F328" s="1"/>
      <c r="G328" s="1"/>
    </row>
    <row r="329" spans="1:7" ht="15.75">
      <c r="A329" s="2">
        <v>35</v>
      </c>
      <c r="B329" s="14" t="s">
        <v>248</v>
      </c>
      <c r="C329" s="3" t="s">
        <v>17</v>
      </c>
      <c r="D329" s="5">
        <v>0</v>
      </c>
      <c r="E329" s="3">
        <v>45</v>
      </c>
      <c r="F329" s="1"/>
      <c r="G329" s="1"/>
    </row>
    <row r="330" spans="1:7" ht="36" customHeight="1">
      <c r="A330" s="2">
        <v>36</v>
      </c>
      <c r="B330" s="15" t="s">
        <v>113</v>
      </c>
      <c r="C330" s="3" t="s">
        <v>9</v>
      </c>
      <c r="D330" s="5">
        <v>0</v>
      </c>
      <c r="E330" s="3">
        <v>18</v>
      </c>
      <c r="F330" s="1"/>
      <c r="G330" s="1"/>
    </row>
    <row r="331" spans="1:7" ht="18" customHeight="1">
      <c r="A331" s="2">
        <v>37</v>
      </c>
      <c r="B331" s="14" t="s">
        <v>249</v>
      </c>
      <c r="C331" s="3" t="s">
        <v>17</v>
      </c>
      <c r="D331" s="5">
        <v>0</v>
      </c>
      <c r="E331" s="3">
        <v>385</v>
      </c>
      <c r="F331" s="1"/>
      <c r="G331" s="1"/>
    </row>
    <row r="332" spans="1:7" ht="15.75">
      <c r="A332" s="2">
        <v>38</v>
      </c>
      <c r="B332" s="14" t="s">
        <v>250</v>
      </c>
      <c r="C332" s="3" t="s">
        <v>120</v>
      </c>
      <c r="D332" s="5">
        <v>0</v>
      </c>
      <c r="E332" s="3">
        <v>1</v>
      </c>
      <c r="F332" s="1"/>
      <c r="G332" s="1"/>
    </row>
    <row r="333" spans="1:7" ht="15.75">
      <c r="A333" s="2">
        <v>39</v>
      </c>
      <c r="B333" s="14" t="s">
        <v>251</v>
      </c>
      <c r="C333" s="3" t="s">
        <v>17</v>
      </c>
      <c r="D333" s="5">
        <v>0</v>
      </c>
      <c r="E333" s="3">
        <v>60</v>
      </c>
      <c r="F333" s="1"/>
      <c r="G333" s="1"/>
    </row>
    <row r="334" spans="1:7" ht="15.75">
      <c r="A334" s="2">
        <v>40</v>
      </c>
      <c r="B334" s="14" t="s">
        <v>252</v>
      </c>
      <c r="C334" s="3" t="s">
        <v>9</v>
      </c>
      <c r="D334" s="5">
        <v>0</v>
      </c>
      <c r="E334" s="3">
        <v>30</v>
      </c>
      <c r="F334" s="1"/>
      <c r="G334" s="1"/>
    </row>
    <row r="335" spans="1:7" ht="15.75">
      <c r="A335" s="2">
        <v>41</v>
      </c>
      <c r="B335" s="14" t="s">
        <v>253</v>
      </c>
      <c r="C335" s="3" t="s">
        <v>10</v>
      </c>
      <c r="D335" s="5">
        <v>0</v>
      </c>
      <c r="E335" s="3">
        <v>10</v>
      </c>
      <c r="F335" s="1"/>
      <c r="G335" s="1"/>
    </row>
    <row r="336" spans="1:7" ht="17.25" customHeight="1">
      <c r="A336" s="2">
        <v>42</v>
      </c>
      <c r="B336" s="14" t="s">
        <v>254</v>
      </c>
      <c r="C336" s="3" t="s">
        <v>17</v>
      </c>
      <c r="D336" s="5">
        <v>0</v>
      </c>
      <c r="E336" s="3">
        <v>200</v>
      </c>
      <c r="F336" s="1"/>
      <c r="G336" s="1"/>
    </row>
    <row r="337" spans="1:7" ht="19.5" customHeight="1">
      <c r="A337" s="2">
        <v>43</v>
      </c>
      <c r="B337" s="14" t="s">
        <v>34</v>
      </c>
      <c r="C337" s="2" t="s">
        <v>17</v>
      </c>
      <c r="D337" s="5">
        <v>0</v>
      </c>
      <c r="E337" s="2">
        <f>75+10</f>
        <v>85</v>
      </c>
      <c r="F337" s="1"/>
      <c r="G337" s="1"/>
    </row>
    <row r="338" spans="1:7" ht="15.75">
      <c r="A338" s="2">
        <v>44</v>
      </c>
      <c r="B338" s="14" t="s">
        <v>255</v>
      </c>
      <c r="C338" s="3" t="s">
        <v>17</v>
      </c>
      <c r="D338" s="5">
        <v>0</v>
      </c>
      <c r="E338" s="3">
        <v>24</v>
      </c>
      <c r="F338" s="1"/>
      <c r="G338" s="1"/>
    </row>
    <row r="339" spans="1:7" ht="15.75">
      <c r="A339" s="2">
        <v>45</v>
      </c>
      <c r="B339" s="14" t="s">
        <v>256</v>
      </c>
      <c r="C339" s="3" t="s">
        <v>17</v>
      </c>
      <c r="D339" s="5">
        <v>0</v>
      </c>
      <c r="E339" s="3">
        <v>26</v>
      </c>
      <c r="F339" s="1"/>
      <c r="G339" s="1"/>
    </row>
    <row r="340" spans="1:7" ht="15.75">
      <c r="A340" s="2">
        <v>46</v>
      </c>
      <c r="B340" s="14" t="s">
        <v>257</v>
      </c>
      <c r="C340" s="3" t="s">
        <v>17</v>
      </c>
      <c r="D340" s="5">
        <v>0</v>
      </c>
      <c r="E340" s="3">
        <v>4</v>
      </c>
      <c r="F340" s="1"/>
      <c r="G340" s="1"/>
    </row>
    <row r="341" spans="1:7" ht="18">
      <c r="A341" s="22" t="s">
        <v>72</v>
      </c>
      <c r="B341" s="23"/>
      <c r="C341" s="23"/>
      <c r="D341" s="23"/>
      <c r="E341" s="24"/>
      <c r="F341" s="1"/>
      <c r="G341" s="1"/>
    </row>
    <row r="342" spans="1:7" ht="19.5" customHeight="1">
      <c r="A342" s="2">
        <v>1</v>
      </c>
      <c r="B342" s="13" t="s">
        <v>339</v>
      </c>
      <c r="C342" s="3" t="s">
        <v>17</v>
      </c>
      <c r="D342" s="5">
        <v>0</v>
      </c>
      <c r="E342" s="3">
        <v>200</v>
      </c>
      <c r="F342" s="1"/>
      <c r="G342" s="1"/>
    </row>
    <row r="343" spans="1:7" ht="15.75">
      <c r="A343" s="16"/>
      <c r="B343" s="17"/>
      <c r="C343" s="16"/>
      <c r="D343" s="16"/>
      <c r="E343" s="18"/>
      <c r="F343" s="1"/>
      <c r="G343" s="1"/>
    </row>
    <row r="344" spans="1:7" ht="15.75">
      <c r="A344" s="16"/>
      <c r="B344" s="16"/>
      <c r="C344" s="16"/>
      <c r="D344" s="16"/>
      <c r="E344" s="18"/>
      <c r="F344" s="1"/>
      <c r="G344" s="1"/>
    </row>
    <row r="345" spans="1:7" ht="15.75">
      <c r="A345" s="6"/>
      <c r="B345" s="19" t="s">
        <v>259</v>
      </c>
      <c r="C345" s="19"/>
      <c r="D345" s="19"/>
      <c r="E345" s="20"/>
      <c r="F345" s="1"/>
      <c r="G345" s="1"/>
    </row>
  </sheetData>
  <sheetProtection/>
  <mergeCells count="14">
    <mergeCell ref="A294:E294"/>
    <mergeCell ref="A341:E341"/>
    <mergeCell ref="A5:E5"/>
    <mergeCell ref="A6:E6"/>
    <mergeCell ref="A26:E26"/>
    <mergeCell ref="A59:E59"/>
    <mergeCell ref="A248:E248"/>
    <mergeCell ref="A277:E277"/>
    <mergeCell ref="A1:E1"/>
    <mergeCell ref="A2:A3"/>
    <mergeCell ref="B2:B3"/>
    <mergeCell ref="C2:C3"/>
    <mergeCell ref="D2:E2"/>
    <mergeCell ref="A4:E4"/>
  </mergeCells>
  <conditionalFormatting sqref="C60">
    <cfRule type="expression" priority="2" dxfId="0" stopIfTrue="1">
      <formula>"Вакцина."</formula>
    </cfRule>
  </conditionalFormatting>
  <conditionalFormatting sqref="C61">
    <cfRule type="expression" priority="1" dxfId="0" stopIfTrue="1">
      <formula>"Вакцина."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 Hosting</cp:lastModifiedBy>
  <cp:lastPrinted>2020-05-25T06:38:23Z</cp:lastPrinted>
  <dcterms:created xsi:type="dcterms:W3CDTF">1996-10-08T23:32:33Z</dcterms:created>
  <dcterms:modified xsi:type="dcterms:W3CDTF">2020-05-25T16:12:41Z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