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tabRatio="500" activeTab="0"/>
  </bookViews>
  <sheets>
    <sheet name="Залишки на 29.07.2019" sheetId="1" r:id="rId1"/>
  </sheets>
  <definedNames/>
  <calcPr fullCalcOnLoad="1"/>
</workbook>
</file>

<file path=xl/sharedStrings.xml><?xml version="1.0" encoding="utf-8"?>
<sst xmlns="http://schemas.openxmlformats.org/spreadsheetml/2006/main" count="367" uniqueCount="195">
  <si>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</si>
  <si>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</si>
  <si>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</si>
  <si>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</si>
  <si>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</si>
  <si>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</si>
  <si>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</si>
  <si>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</si>
  <si>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</si>
  <si>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</si>
  <si>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</si>
  <si>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</si>
  <si>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</si>
  <si>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</si>
  <si>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Гепарин -Індар 5000МО/ мл 5мл №5</t>
  </si>
  <si>
    <t>пач</t>
  </si>
  <si>
    <t>Глюкоза розчин для інфузій 50мг/мл по 200мл</t>
  </si>
  <si>
    <t>Дигоксин 0,025% 1мл №10</t>
  </si>
  <si>
    <t>Дитилін 20мг/мл 5мл №10</t>
  </si>
  <si>
    <t>Етамзилат 125мг/мл по 2мл в амп №10</t>
  </si>
  <si>
    <t>Кальцію глюконат стабілізований 10мг/мл по 10мл №10</t>
  </si>
  <si>
    <t>Клофелин - ЗН р-р д/ин 0,01% 1мл амп № 10</t>
  </si>
  <si>
    <t>Кордіамін 25%-2мл №10</t>
  </si>
  <si>
    <t xml:space="preserve">Левофлоксацин - Новофарм р-н для інфузій  5мг/мл  по 100 мл </t>
  </si>
  <si>
    <t>шт</t>
  </si>
  <si>
    <t>Лідокаїну г/х 10% по 2мл №10</t>
  </si>
  <si>
    <t>Магнію сульфат розчин 250мг/мл  по 5мл № 10 амп.</t>
  </si>
  <si>
    <t>МЕТОКЛОПРАМІДУ ГІДРОХЛОРИД Розчин для ін`єкцій, 5 мг/мл по 2 мл в ампулах № 10 (5х2)</t>
  </si>
  <si>
    <t>уп.</t>
  </si>
  <si>
    <t>Метопролол табл по 50мг №30</t>
  </si>
  <si>
    <t>Метронідазон 0,5% 100мл</t>
  </si>
  <si>
    <t>Натрію хлорид 0,9% 200</t>
  </si>
  <si>
    <t>фл</t>
  </si>
  <si>
    <t>Омепразол ліофілізат для розчину для інфузій по 40мг у фл. № 1</t>
  </si>
  <si>
    <t>Омепразол-дарниця капсули по 0,02г № 10 контурних чарункових уп.</t>
  </si>
  <si>
    <t>Рінгера  по 400 мл</t>
  </si>
  <si>
    <t>Спирт етиловий 96% - 100 мл</t>
  </si>
  <si>
    <t>Тіопентал ліофіл д/р-ну д/ін 1г фл</t>
  </si>
  <si>
    <t>Фуросемід 10мг/мл по 2мл №10</t>
  </si>
  <si>
    <t>Хлоропірамін 2% 1мл №5</t>
  </si>
  <si>
    <t>Цефтріаксон-Д пор/д/ін р-ну 1г №1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</si>
  <si>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</si>
  <si>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</si>
  <si>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</si>
  <si>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</si>
  <si>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</si>
  <si>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Дексаметазон р-н д/ін 4мг/мл по 1мл №5</t>
  </si>
  <si>
    <t>Кальдіум капсули пролонгованої дії 600мг №100</t>
  </si>
  <si>
    <t>Мукосол 7,5мг/мл по 2мл №10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</si>
  <si>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</si>
  <si>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</si>
  <si>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</si>
  <si>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Вироби медичного призначення</t>
  </si>
  <si>
    <t>Азопірамова проба 6000визн</t>
  </si>
  <si>
    <t xml:space="preserve">Бинт марлевий медичний 7мх14см н/ст </t>
  </si>
  <si>
    <t>Вата медична гігроскопічна хір.гіг.100гр н/с Білосніжка</t>
  </si>
  <si>
    <t>Діагностичний моноклональний реагент-анти –А  для визначення групи крові людини за системою АВ1</t>
  </si>
  <si>
    <t>Діагностичний моноклональний реагент-анти –АВ   для визначення групи крові людини за системою АВ2</t>
  </si>
  <si>
    <t>Діагностичний моноклональний реагент-анти –В   для визначення групи крові людини за системою АВ0</t>
  </si>
  <si>
    <t>Діагностичний моноклональний реагент-анти –Д</t>
  </si>
  <si>
    <t>Індикатор парової стериолізації УП 120/45 вн</t>
  </si>
  <si>
    <t>Індикатор парової стериолізації УП 132/20 вн</t>
  </si>
  <si>
    <t>Кетгут без голки стер. №4  (UPS0) 150см Medico (Huaian) Китай</t>
  </si>
  <si>
    <t>Кетгут без голки стер. №5 (UPS1) 150см Medico (Huaian) Китай</t>
  </si>
  <si>
    <t>Одноразові системи для переливання інфузійних розчинів</t>
  </si>
  <si>
    <t>Папір діаграмний 50 х 30</t>
  </si>
  <si>
    <t>Папір діаграмний 57 х 18</t>
  </si>
  <si>
    <t>Плівка рентген медична 18х24 № 100</t>
  </si>
  <si>
    <t>Проявник 3л (на 15 р-ну)</t>
  </si>
  <si>
    <t>Рукавички н/ст</t>
  </si>
  <si>
    <t>пар</t>
  </si>
  <si>
    <t xml:space="preserve">Рукавички хірургічні стер. </t>
  </si>
  <si>
    <t>Фіксаж 3л (на 15л р-ра)</t>
  </si>
  <si>
    <t>Шприц 2-хкомпонентний (0,8х38мм) (21Gх1 1/2) 20 мл</t>
  </si>
  <si>
    <t>Шприц ін`єкц.однор.викор.10мл  Medicare</t>
  </si>
  <si>
    <t>Шприц ін`єкц.однор.викор.20мл  Medicare</t>
  </si>
  <si>
    <t>Шприц ін`єкц.однор.викор.5мл 2-х комп.(0,8*38мм) Medicare</t>
  </si>
  <si>
    <t>Капрон кручений білий в катушках USP 1 (М 4) довжниною 130м</t>
  </si>
  <si>
    <t>Капрон кручений білий в катушках USP 2 (М 5) довжниною 80м</t>
  </si>
  <si>
    <t>Пластир медичний фіксуючий на бавовняній основі 2*500</t>
  </si>
  <si>
    <t>Марлевий відріз медичний 5*90</t>
  </si>
  <si>
    <t>Капрон кручений білий в катушках USP 2/0 (М 2,5) довжниною 250м</t>
  </si>
  <si>
    <t>Пристр ПР 21-01 (Одноразова система для вливання інфузійних розчинів)</t>
  </si>
  <si>
    <t>Маска захисна н/ст №100</t>
  </si>
  <si>
    <t>Централізоване постачання (за Державні кошти, передбачені МОЗ України  у держбюджеті)</t>
  </si>
  <si>
    <t>шпр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</si>
  <si>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</si>
  <si>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</si>
  <si>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</si>
  <si>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</si>
  <si>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</si>
  <si>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флакон</t>
  </si>
  <si>
    <t>к-т</t>
  </si>
  <si>
    <t xml:space="preserve">Дренажний комплект циклера </t>
  </si>
  <si>
    <t>Централізоване постачання (за Обласні кошти, передбачені у обласному бюджеті)</t>
  </si>
  <si>
    <t xml:space="preserve">Фраксипарин 0,3 мл №10 </t>
  </si>
  <si>
    <t>доз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</si>
  <si>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</si>
  <si>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</si>
  <si>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</si>
  <si>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</si>
  <si>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</si>
  <si>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</si>
  <si>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</si>
  <si>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</si>
  <si>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</si>
  <si>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</si>
  <si>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</si>
  <si>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</si>
  <si>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</si>
  <si>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</si>
  <si>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</si>
  <si>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</si>
  <si>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</si>
  <si>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</si>
  <si>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</si>
  <si>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</si>
  <si>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</si>
  <si>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</si>
  <si>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</si>
  <si>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>Інші джерела фінансування (гуманітарна допомога, благодійна допопога, тощо доручення)</t>
  </si>
  <si>
    <t xml:space="preserve">Бария сульфат для рентгеноскопии 80г   </t>
  </si>
  <si>
    <t>Арикстра д/ін 12/5 мг/мол 0,6 №10</t>
  </si>
  <si>
    <t>ЗАНІДІП табл в/о  10 мг № 56 (14х4)</t>
  </si>
  <si>
    <t>ЗАНІДІП таб,в/о 10 мг  №28 (14х2)</t>
  </si>
  <si>
    <t>ЗАНІДІП таб,в/о 20 мг  №28 (14х2)</t>
  </si>
  <si>
    <t>Серміон таб 30мг №10</t>
  </si>
  <si>
    <t>Серміон ліофіл 4мг фл №4</t>
  </si>
  <si>
    <t>Швидкий тест для виявлення анитіл до вірусу імунодефіциту людини</t>
  </si>
  <si>
    <t>Желатину розчин 10% (10 амп.по 10мл)</t>
  </si>
  <si>
    <t>Доручення УБД</t>
  </si>
  <si>
    <t xml:space="preserve">ГЛЮКОЗА-ДАРНИЦЯ. Розчин для інфузій, 50 мг/мл, по 200 мл № 1 флакон поліпропіленовий </t>
  </si>
  <si>
    <t>Метоклопраміду г/х 5мг/мл по 2мл №10</t>
  </si>
  <si>
    <t>Бинт 5х10</t>
  </si>
  <si>
    <t>пляшка</t>
  </si>
  <si>
    <t>Заст. головного лікаря з медичної частини                                                                       А.О. Тамамшева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</si>
  <si>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</si>
  <si>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</si>
  <si>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Нутриніл ПД4 з 1,1% вмістом амінокислот розчин для перитонеального діалізу по 2л у пластиковому мішку подвійному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</si>
  <si>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</si>
  <si>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</si>
  <si>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</si>
  <si>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</si>
  <si>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</si>
  <si>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>Натрію хлорид, розчин для інфузій, 9 мг/мл по 400 мл</t>
  </si>
  <si>
    <t>Імуноглобулін людський протипрацевий</t>
  </si>
  <si>
    <t>ГЕПАРИН-ФАРМЕКС р-н д/ін 5000 МО/мл фл 5 мл № 5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</si>
  <si>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</si>
  <si>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ЦИНАКАЛЬЦЕТ-ВІСТА, таблетки, вкриті плівковою оболонкою, по 30 мг по 14 таблеток у блістері; по 2 блістери у картонній пачці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</si>
  <si>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</si>
  <si>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</si>
  <si>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 xml:space="preserve">Фіксуючий титановий перехідник для діалізного катетера </t>
  </si>
  <si>
    <t>Набір HomeChoice для автоматизованого ПД з касетою, 4 конектори</t>
  </si>
  <si>
    <t>Катетер Argle для ПД, Curl Cath,  2 манжети, 62 см - у індивідуальній стер.уп.з поліетилену, по 1 уп.</t>
  </si>
  <si>
    <t>FX 50 classix Діалізатор</t>
  </si>
  <si>
    <t>FX 60 classix Діалізатор</t>
  </si>
  <si>
    <t>FX 80 classix Діалізатор</t>
  </si>
  <si>
    <t xml:space="preserve">15GA-R25 Діалізна голка </t>
  </si>
  <si>
    <t xml:space="preserve">15GV-R25 Діалізна голка </t>
  </si>
  <si>
    <t xml:space="preserve">Granudial AF11 Кислотний концентрат для гемодеалізу 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</si>
  <si>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</si>
  <si>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</si>
  <si>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</si>
  <si>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</si>
  <si>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</si>
  <si>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</si>
  <si>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</si>
  <si>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>Комплект для коронарографії для трансрадіального доступу у складі: Катетер ангіографічний Radifocus Optitorque TM (1 од.). Катетер ангіографічний Radifocus Optitorque TM (1 од.). Провідник  Radifocus  Guide Wire M, (1 од.). Інтродюсер Radifocus Introducer ІІ (1 од.)</t>
  </si>
  <si>
    <t xml:space="preserve">ВЕРОРАБ, вакцина антирабічна, по 1 дозі у флаконах №1 </t>
  </si>
  <si>
    <t>Анальгін розчин для ін`єкцій 500мг/мл по 2мл № 10 в амп. у пачках з перегородками</t>
  </si>
  <si>
    <t>Диклофенак нтрію розчин для ін`єкцій 25мг/мл по 3мл в амр № 5</t>
  </si>
  <si>
    <t>L-лізину есцинт розчин для ін`єкцій 1мг/мл по 5мл в амп. № 10 у блістері в пачці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</si>
  <si>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</si>
  <si>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</si>
  <si>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</si>
  <si>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</si>
  <si>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</si>
  <si>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</si>
  <si>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 xml:space="preserve">ТОМОГЕКСОЛ. Розчин для ін`єкцій 350 мг йоду/мл по 50 мл у флаконах № 1 </t>
  </si>
  <si>
    <t xml:space="preserve">Ковпачок роз`єднувальний дезінфікуючий MiniCap 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</si>
  <si>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</si>
  <si>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</si>
  <si>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ЕКСТРАНІЛ, розчин для перитонеального діалізу, по 2,0 л розчину у пластиковому мішку, обладнаному ін`єкційним портом, з інтегрованим за допомогою двох магістралей і Y-з`єднувача порожнім пластиковим мішком для дренажу, вкладених у прозорий пластиковий пакет</t>
  </si>
  <si>
    <t>Протез судини в`язаний прямий InterGard 8мм х 40см, IGK0008-40</t>
  </si>
  <si>
    <t>Протез судини в`язаний біфуркаційний Inter Gard 16ммх8мм, 50 см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</si>
  <si>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</si>
  <si>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</si>
  <si>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</si>
  <si>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>ДІАНІЛ ПД4З ВМІСТОМ ГЛЮКОЗИ 3,86% М/ОБ/38,6 мг/мл розчин для перитонеального діалізу, по 5000 мл розчину у мішку Віафлекс</t>
  </si>
  <si>
    <t xml:space="preserve">ДІАНІЛ ПД 4  з вмістом глюкози 1,36% в мішках подвійних ємністю 5000 мл розчину 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</si>
  <si>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</si>
  <si>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</si>
  <si>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</si>
  <si>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</si>
  <si>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  29  липня   2019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</si>
</sst>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* #,##0.00_);_(* \(#,##0.00\);_(* \-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3"/>
      <color indexed="8"/>
      <name val="Arial Narrow"/>
      <family val="2"/>
    </font>
    <font>
      <sz val="12"/>
      <color indexed="8"/>
      <name val="Arial Narrow"/>
      <family val="2"/>
    </font>
    <font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3"/>
      <color rgb="FF000000"/>
      <name val="Arial Narrow"/>
      <family val="2"/>
    </font>
    <font>
      <sz val="12"/>
      <color rgb="FF000000"/>
      <name val="Arial Narrow"/>
      <family val="2"/>
    </font>
    <font>
      <i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 vertical="center" wrapText="1"/>
    </xf>
    <xf numFmtId="1" fontId="42" fillId="33" borderId="10" xfId="59" applyNumberFormat="1" applyFont="1" applyFill="1" applyBorder="1" applyAlignment="1" applyProtection="1">
      <alignment horizontal="center"/>
      <protection/>
    </xf>
    <xf numFmtId="49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wrapText="1"/>
    </xf>
    <xf numFmtId="49" fontId="42" fillId="33" borderId="10" xfId="0" applyNumberFormat="1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top"/>
    </xf>
    <xf numFmtId="3" fontId="42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 vertical="center" wrapText="1"/>
    </xf>
    <xf numFmtId="1" fontId="42" fillId="0" borderId="10" xfId="59" applyNumberFormat="1" applyFont="1" applyBorder="1" applyAlignment="1" applyProtection="1">
      <alignment horizontal="center"/>
      <protection/>
    </xf>
    <xf numFmtId="0" fontId="42" fillId="0" borderId="10" xfId="0" applyFont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60" customHeight="1">
      <c r="A1" s="5" t="s">
        <v>194</v>
      </c>
      <c r="B1" s="5"/>
      <c r="C1" s="5"/>
      <c r="D1" s="5"/>
      <c r="E1" s="5"/>
    </row>
    <row r="2" spans="1:5" s="9" customFormat="1" ht="60" customHeight="1">
      <c r="A2" s="7" t="s">
        <v>0</v>
      </c>
      <c r="B2" s="7" t="s">
        <v>1</v>
      </c>
      <c r="C2" s="7" t="s">
        <v>2</v>
      </c>
      <c r="D2" s="8" t="s">
        <v>3</v>
      </c>
      <c r="E2" s="8"/>
    </row>
    <row r="3" spans="1:5" s="9" customFormat="1" ht="60" customHeight="1">
      <c r="A3" s="7"/>
      <c r="B3" s="7"/>
      <c r="C3" s="7"/>
      <c r="D3" s="10" t="s">
        <v>4</v>
      </c>
      <c r="E3" s="11" t="s">
        <v>5</v>
      </c>
    </row>
    <row r="4" spans="1:5" s="9" customFormat="1" ht="39.75" customHeight="1">
      <c r="A4" s="12" t="s">
        <v>6</v>
      </c>
      <c r="B4" s="12"/>
      <c r="C4" s="12"/>
      <c r="D4" s="12"/>
      <c r="E4" s="12"/>
    </row>
    <row r="5" spans="1:5" s="9" customFormat="1" ht="18">
      <c r="A5" s="12" t="s">
        <v>7</v>
      </c>
      <c r="B5" s="12"/>
      <c r="C5" s="12"/>
      <c r="D5" s="12"/>
      <c r="E5" s="12"/>
    </row>
    <row r="6" spans="1:5" s="9" customFormat="1" ht="18">
      <c r="A6" s="13" t="s">
        <v>8</v>
      </c>
      <c r="B6" s="13"/>
      <c r="C6" s="13"/>
      <c r="D6" s="13"/>
      <c r="E6" s="13"/>
    </row>
    <row r="7" spans="1:5" s="9" customFormat="1" ht="36">
      <c r="A7" s="14">
        <v>1</v>
      </c>
      <c r="B7" s="15" t="s">
        <v>169</v>
      </c>
      <c r="C7" s="16" t="s">
        <v>9</v>
      </c>
      <c r="D7" s="14"/>
      <c r="E7" s="14">
        <v>48</v>
      </c>
    </row>
    <row r="8" spans="1:5" s="9" customFormat="1" ht="18">
      <c r="A8" s="14">
        <v>2</v>
      </c>
      <c r="B8" s="17" t="s">
        <v>10</v>
      </c>
      <c r="C8" s="16" t="s">
        <v>9</v>
      </c>
      <c r="D8" s="18">
        <v>0</v>
      </c>
      <c r="E8" s="14">
        <f>154+275</f>
        <v>429</v>
      </c>
    </row>
    <row r="9" spans="1:5" s="9" customFormat="1" ht="18">
      <c r="A9" s="14">
        <v>3</v>
      </c>
      <c r="B9" s="19" t="s">
        <v>11</v>
      </c>
      <c r="C9" s="16" t="s">
        <v>9</v>
      </c>
      <c r="D9" s="18">
        <v>0</v>
      </c>
      <c r="E9" s="14">
        <v>2</v>
      </c>
    </row>
    <row r="10" spans="1:5" s="9" customFormat="1" ht="18">
      <c r="A10" s="14">
        <v>4</v>
      </c>
      <c r="B10" s="17" t="s">
        <v>12</v>
      </c>
      <c r="C10" s="16" t="s">
        <v>9</v>
      </c>
      <c r="D10" s="18">
        <v>0</v>
      </c>
      <c r="E10" s="14">
        <v>2</v>
      </c>
    </row>
    <row r="11" spans="1:5" s="9" customFormat="1" ht="18">
      <c r="A11" s="14">
        <v>5</v>
      </c>
      <c r="B11" s="19" t="s">
        <v>13</v>
      </c>
      <c r="C11" s="16" t="s">
        <v>9</v>
      </c>
      <c r="D11" s="18">
        <v>0</v>
      </c>
      <c r="E11" s="14">
        <v>0.7</v>
      </c>
    </row>
    <row r="12" spans="1:5" s="9" customFormat="1" ht="18">
      <c r="A12" s="14">
        <v>6</v>
      </c>
      <c r="B12" s="17" t="s">
        <v>14</v>
      </c>
      <c r="C12" s="16" t="s">
        <v>15</v>
      </c>
      <c r="D12" s="18"/>
      <c r="E12" s="14">
        <v>3.4</v>
      </c>
    </row>
    <row r="13" spans="1:5" s="9" customFormat="1" ht="18">
      <c r="A13" s="14">
        <v>7</v>
      </c>
      <c r="B13" s="15" t="s">
        <v>16</v>
      </c>
      <c r="C13" s="20" t="s">
        <v>134</v>
      </c>
      <c r="D13" s="18"/>
      <c r="E13" s="14">
        <v>44</v>
      </c>
    </row>
    <row r="14" spans="1:5" s="9" customFormat="1" ht="18">
      <c r="A14" s="14">
        <v>8</v>
      </c>
      <c r="B14" s="17" t="s">
        <v>17</v>
      </c>
      <c r="C14" s="16" t="s">
        <v>9</v>
      </c>
      <c r="D14" s="18">
        <v>0</v>
      </c>
      <c r="E14" s="14">
        <v>3</v>
      </c>
    </row>
    <row r="15" spans="1:5" s="9" customFormat="1" ht="18">
      <c r="A15" s="14">
        <v>9</v>
      </c>
      <c r="B15" s="19" t="s">
        <v>17</v>
      </c>
      <c r="C15" s="16" t="s">
        <v>9</v>
      </c>
      <c r="D15" s="18">
        <v>30</v>
      </c>
      <c r="E15" s="14">
        <v>3.5</v>
      </c>
    </row>
    <row r="16" spans="1:5" s="9" customFormat="1" ht="18">
      <c r="A16" s="14">
        <v>10</v>
      </c>
      <c r="B16" s="19" t="s">
        <v>170</v>
      </c>
      <c r="C16" s="16" t="s">
        <v>9</v>
      </c>
      <c r="D16" s="18"/>
      <c r="E16" s="14">
        <v>8</v>
      </c>
    </row>
    <row r="17" spans="1:5" s="9" customFormat="1" ht="18">
      <c r="A17" s="14">
        <v>11</v>
      </c>
      <c r="B17" s="17" t="s">
        <v>18</v>
      </c>
      <c r="C17" s="16" t="s">
        <v>9</v>
      </c>
      <c r="D17" s="18">
        <v>0</v>
      </c>
      <c r="E17" s="14">
        <f>106+92</f>
        <v>198</v>
      </c>
    </row>
    <row r="18" spans="1:5" s="9" customFormat="1" ht="18">
      <c r="A18" s="14">
        <v>12</v>
      </c>
      <c r="B18" s="19" t="s">
        <v>19</v>
      </c>
      <c r="C18" s="16" t="s">
        <v>9</v>
      </c>
      <c r="D18" s="18">
        <v>60</v>
      </c>
      <c r="E18" s="14">
        <v>0.7</v>
      </c>
    </row>
    <row r="19" spans="1:5" s="9" customFormat="1" ht="18">
      <c r="A19" s="14">
        <v>13</v>
      </c>
      <c r="B19" s="19" t="s">
        <v>20</v>
      </c>
      <c r="C19" s="16" t="s">
        <v>9</v>
      </c>
      <c r="D19" s="18">
        <v>0</v>
      </c>
      <c r="E19" s="14">
        <v>10</v>
      </c>
    </row>
    <row r="20" spans="1:5" s="9" customFormat="1" ht="18">
      <c r="A20" s="14">
        <v>14</v>
      </c>
      <c r="B20" s="19" t="s">
        <v>21</v>
      </c>
      <c r="C20" s="16" t="s">
        <v>9</v>
      </c>
      <c r="D20" s="18"/>
      <c r="E20" s="14">
        <v>37</v>
      </c>
    </row>
    <row r="21" spans="1:5" s="9" customFormat="1" ht="18">
      <c r="A21" s="14">
        <v>15</v>
      </c>
      <c r="B21" s="21" t="s">
        <v>22</v>
      </c>
      <c r="C21" s="16" t="s">
        <v>9</v>
      </c>
      <c r="D21" s="18">
        <v>0</v>
      </c>
      <c r="E21" s="14">
        <v>2.5</v>
      </c>
    </row>
    <row r="22" spans="1:5" s="9" customFormat="1" ht="18">
      <c r="A22" s="14">
        <v>16</v>
      </c>
      <c r="B22" s="15" t="s">
        <v>171</v>
      </c>
      <c r="C22" s="16" t="s">
        <v>9</v>
      </c>
      <c r="D22" s="18"/>
      <c r="E22" s="14">
        <v>1.4</v>
      </c>
    </row>
    <row r="23" spans="1:5" s="9" customFormat="1" ht="18">
      <c r="A23" s="14">
        <v>17</v>
      </c>
      <c r="B23" s="15" t="s">
        <v>23</v>
      </c>
      <c r="C23" s="16" t="s">
        <v>24</v>
      </c>
      <c r="D23" s="18"/>
      <c r="E23" s="14">
        <v>31</v>
      </c>
    </row>
    <row r="24" spans="1:5" s="9" customFormat="1" ht="18">
      <c r="A24" s="14">
        <v>18</v>
      </c>
      <c r="B24" s="19" t="s">
        <v>25</v>
      </c>
      <c r="C24" s="16" t="s">
        <v>9</v>
      </c>
      <c r="D24" s="18">
        <f>1541+1299</f>
        <v>2840</v>
      </c>
      <c r="E24" s="14">
        <f>1535+960.7</f>
        <v>2495.7</v>
      </c>
    </row>
    <row r="25" spans="1:5" s="9" customFormat="1" ht="18">
      <c r="A25" s="14">
        <v>19</v>
      </c>
      <c r="B25" s="19" t="s">
        <v>26</v>
      </c>
      <c r="C25" s="16" t="s">
        <v>9</v>
      </c>
      <c r="D25" s="18"/>
      <c r="E25" s="14">
        <v>45.5</v>
      </c>
    </row>
    <row r="26" spans="1:5" s="9" customFormat="1" ht="34.5">
      <c r="A26" s="14">
        <v>20</v>
      </c>
      <c r="B26" s="22" t="s">
        <v>27</v>
      </c>
      <c r="C26" s="16" t="s">
        <v>28</v>
      </c>
      <c r="D26" s="18"/>
      <c r="E26" s="14">
        <v>46</v>
      </c>
    </row>
    <row r="27" spans="1:5" s="9" customFormat="1" ht="18">
      <c r="A27" s="14">
        <v>21</v>
      </c>
      <c r="B27" s="17" t="s">
        <v>29</v>
      </c>
      <c r="C27" s="16" t="s">
        <v>9</v>
      </c>
      <c r="D27" s="18">
        <v>0</v>
      </c>
      <c r="E27" s="14">
        <v>4</v>
      </c>
    </row>
    <row r="28" spans="1:5" s="9" customFormat="1" ht="18">
      <c r="A28" s="14">
        <v>22</v>
      </c>
      <c r="B28" s="19" t="s">
        <v>30</v>
      </c>
      <c r="C28" s="16" t="s">
        <v>24</v>
      </c>
      <c r="D28" s="18"/>
      <c r="E28" s="14">
        <v>44</v>
      </c>
    </row>
    <row r="29" spans="1:5" s="9" customFormat="1" ht="18">
      <c r="A29" s="14">
        <v>23</v>
      </c>
      <c r="B29" s="17" t="s">
        <v>31</v>
      </c>
      <c r="C29" s="16" t="s">
        <v>32</v>
      </c>
      <c r="D29" s="18"/>
      <c r="E29" s="14">
        <f>295+781</f>
        <v>1076</v>
      </c>
    </row>
    <row r="30" spans="1:5" s="9" customFormat="1" ht="18">
      <c r="A30" s="14">
        <v>24</v>
      </c>
      <c r="B30" s="23" t="s">
        <v>172</v>
      </c>
      <c r="C30" s="16" t="s">
        <v>9</v>
      </c>
      <c r="D30" s="18"/>
      <c r="E30" s="14">
        <v>30</v>
      </c>
    </row>
    <row r="31" spans="1:5" s="9" customFormat="1" ht="18">
      <c r="A31" s="14">
        <v>25</v>
      </c>
      <c r="B31" s="15" t="s">
        <v>33</v>
      </c>
      <c r="C31" s="16" t="s">
        <v>9</v>
      </c>
      <c r="D31" s="18"/>
      <c r="E31" s="14">
        <v>5</v>
      </c>
    </row>
    <row r="32" spans="1:5" s="9" customFormat="1" ht="18">
      <c r="A32" s="14">
        <v>26</v>
      </c>
      <c r="B32" s="15" t="s">
        <v>34</v>
      </c>
      <c r="C32" s="16" t="s">
        <v>9</v>
      </c>
      <c r="D32" s="18"/>
      <c r="E32" s="14">
        <v>3</v>
      </c>
    </row>
    <row r="33" spans="1:5" s="9" customFormat="1" ht="18">
      <c r="A33" s="14">
        <v>27</v>
      </c>
      <c r="B33" s="17" t="s">
        <v>173</v>
      </c>
      <c r="C33" s="16" t="s">
        <v>9</v>
      </c>
      <c r="D33" s="18"/>
      <c r="E33" s="14">
        <f>0.2+0.8</f>
        <v>1</v>
      </c>
    </row>
    <row r="34" spans="1:5" s="9" customFormat="1" ht="18">
      <c r="A34" s="14">
        <v>28</v>
      </c>
      <c r="B34" s="17" t="s">
        <v>35</v>
      </c>
      <c r="C34" s="16" t="s">
        <v>32</v>
      </c>
      <c r="D34" s="18">
        <v>0</v>
      </c>
      <c r="E34" s="14">
        <f>93+40+48</f>
        <v>181</v>
      </c>
    </row>
    <row r="35" spans="1:5" s="9" customFormat="1" ht="18">
      <c r="A35" s="14">
        <v>29</v>
      </c>
      <c r="B35" s="17" t="s">
        <v>36</v>
      </c>
      <c r="C35" s="16" t="s">
        <v>32</v>
      </c>
      <c r="D35" s="18">
        <v>10</v>
      </c>
      <c r="E35" s="14">
        <v>45</v>
      </c>
    </row>
    <row r="36" spans="1:5" s="9" customFormat="1" ht="18">
      <c r="A36" s="14">
        <v>30</v>
      </c>
      <c r="B36" s="17" t="s">
        <v>37</v>
      </c>
      <c r="C36" s="2" t="s">
        <v>32</v>
      </c>
      <c r="D36" s="18"/>
      <c r="E36" s="14">
        <v>520</v>
      </c>
    </row>
    <row r="37" spans="1:5" s="9" customFormat="1" ht="18">
      <c r="A37" s="14">
        <v>31</v>
      </c>
      <c r="B37" s="17" t="s">
        <v>38</v>
      </c>
      <c r="C37" s="16" t="s">
        <v>9</v>
      </c>
      <c r="D37" s="18">
        <v>0</v>
      </c>
      <c r="E37" s="14">
        <v>3.4</v>
      </c>
    </row>
    <row r="38" spans="1:5" s="9" customFormat="1" ht="18">
      <c r="A38" s="14">
        <v>32</v>
      </c>
      <c r="B38" s="17" t="s">
        <v>39</v>
      </c>
      <c r="C38" s="16" t="s">
        <v>9</v>
      </c>
      <c r="D38" s="18">
        <v>0</v>
      </c>
      <c r="E38" s="14">
        <v>2</v>
      </c>
    </row>
    <row r="39" spans="1:5" s="9" customFormat="1" ht="18">
      <c r="A39" s="14">
        <v>33</v>
      </c>
      <c r="B39" s="17" t="s">
        <v>40</v>
      </c>
      <c r="C39" s="16" t="s">
        <v>32</v>
      </c>
      <c r="D39" s="18"/>
      <c r="E39" s="14">
        <v>681</v>
      </c>
    </row>
    <row r="40" spans="1:5" s="9" customFormat="1" ht="18">
      <c r="A40" s="13" t="s">
        <v>41</v>
      </c>
      <c r="B40" s="13"/>
      <c r="C40" s="13"/>
      <c r="D40" s="13"/>
      <c r="E40" s="13"/>
    </row>
    <row r="41" spans="1:5" s="9" customFormat="1" ht="18">
      <c r="A41" s="14">
        <v>1</v>
      </c>
      <c r="B41" s="17" t="s">
        <v>42</v>
      </c>
      <c r="C41" s="16" t="s">
        <v>9</v>
      </c>
      <c r="D41" s="18">
        <v>0</v>
      </c>
      <c r="E41" s="14">
        <v>67</v>
      </c>
    </row>
    <row r="42" spans="1:5" s="9" customFormat="1" ht="18">
      <c r="A42" s="14">
        <v>2</v>
      </c>
      <c r="B42" s="17" t="s">
        <v>43</v>
      </c>
      <c r="C42" s="16" t="s">
        <v>9</v>
      </c>
      <c r="D42" s="18">
        <v>30</v>
      </c>
      <c r="E42" s="14">
        <v>57</v>
      </c>
    </row>
    <row r="43" spans="1:5" s="9" customFormat="1" ht="18">
      <c r="A43" s="14">
        <v>3</v>
      </c>
      <c r="B43" s="17" t="s">
        <v>44</v>
      </c>
      <c r="C43" s="16" t="s">
        <v>9</v>
      </c>
      <c r="D43" s="18">
        <v>0</v>
      </c>
      <c r="E43" s="14">
        <v>22</v>
      </c>
    </row>
    <row r="44" spans="1:5" s="9" customFormat="1" ht="18">
      <c r="A44" s="14">
        <v>4</v>
      </c>
      <c r="B44" s="17" t="s">
        <v>45</v>
      </c>
      <c r="C44" s="16" t="s">
        <v>32</v>
      </c>
      <c r="D44" s="18">
        <v>0</v>
      </c>
      <c r="E44" s="14">
        <v>57</v>
      </c>
    </row>
    <row r="45" spans="1:5" s="9" customFormat="1" ht="18">
      <c r="A45" s="14">
        <v>5</v>
      </c>
      <c r="B45" s="17" t="s">
        <v>46</v>
      </c>
      <c r="C45" s="16" t="s">
        <v>9</v>
      </c>
      <c r="D45" s="18">
        <v>80</v>
      </c>
      <c r="E45" s="14">
        <v>1</v>
      </c>
    </row>
    <row r="46" spans="1:5" s="9" customFormat="1" ht="18">
      <c r="A46" s="14">
        <v>6</v>
      </c>
      <c r="B46" s="17" t="s">
        <v>47</v>
      </c>
      <c r="C46" s="16" t="s">
        <v>9</v>
      </c>
      <c r="D46" s="18">
        <v>0</v>
      </c>
      <c r="E46" s="14">
        <v>1</v>
      </c>
    </row>
    <row r="47" spans="1:5" s="9" customFormat="1" ht="18">
      <c r="A47" s="14">
        <v>7</v>
      </c>
      <c r="B47" s="17" t="s">
        <v>48</v>
      </c>
      <c r="C47" s="16" t="s">
        <v>9</v>
      </c>
      <c r="D47" s="18">
        <v>20</v>
      </c>
      <c r="E47" s="14">
        <v>28</v>
      </c>
    </row>
    <row r="48" spans="1:5" s="9" customFormat="1" ht="18">
      <c r="A48" s="14">
        <v>8</v>
      </c>
      <c r="B48" s="17" t="s">
        <v>49</v>
      </c>
      <c r="C48" s="16" t="s">
        <v>9</v>
      </c>
      <c r="D48" s="18">
        <v>0</v>
      </c>
      <c r="E48" s="14">
        <v>1</v>
      </c>
    </row>
    <row r="49" spans="1:5" s="9" customFormat="1" ht="18">
      <c r="A49" s="14">
        <v>9</v>
      </c>
      <c r="B49" s="19" t="s">
        <v>50</v>
      </c>
      <c r="C49" s="24" t="s">
        <v>32</v>
      </c>
      <c r="D49" s="18">
        <v>40</v>
      </c>
      <c r="E49" s="14">
        <v>60</v>
      </c>
    </row>
    <row r="50" spans="1:5" s="9" customFormat="1" ht="18">
      <c r="A50" s="14">
        <v>10</v>
      </c>
      <c r="B50" s="17" t="s">
        <v>51</v>
      </c>
      <c r="C50" s="16" t="s">
        <v>9</v>
      </c>
      <c r="D50" s="18">
        <v>0</v>
      </c>
      <c r="E50" s="14">
        <v>44.667</v>
      </c>
    </row>
    <row r="51" spans="1:5" s="9" customFormat="1" ht="18">
      <c r="A51" s="12" t="s">
        <v>52</v>
      </c>
      <c r="B51" s="12"/>
      <c r="C51" s="12"/>
      <c r="D51" s="12"/>
      <c r="E51" s="12"/>
    </row>
    <row r="52" spans="1:5" s="9" customFormat="1" ht="18">
      <c r="A52" s="14">
        <v>1</v>
      </c>
      <c r="B52" s="17" t="s">
        <v>53</v>
      </c>
      <c r="C52" s="25" t="s">
        <v>9</v>
      </c>
      <c r="D52" s="26">
        <v>500</v>
      </c>
      <c r="E52" s="14">
        <v>1</v>
      </c>
    </row>
    <row r="53" spans="1:5" s="9" customFormat="1" ht="18">
      <c r="A53" s="14">
        <v>2</v>
      </c>
      <c r="B53" s="17" t="s">
        <v>54</v>
      </c>
      <c r="C53" s="25" t="s">
        <v>24</v>
      </c>
      <c r="D53" s="26">
        <v>1030</v>
      </c>
      <c r="E53" s="14">
        <f>10+10</f>
        <v>20</v>
      </c>
    </row>
    <row r="54" spans="1:5" s="9" customFormat="1" ht="18">
      <c r="A54" s="14">
        <v>3</v>
      </c>
      <c r="B54" s="17" t="s">
        <v>55</v>
      </c>
      <c r="C54" s="25" t="s">
        <v>24</v>
      </c>
      <c r="D54" s="26">
        <v>260</v>
      </c>
      <c r="E54" s="14">
        <f>54+15</f>
        <v>69</v>
      </c>
    </row>
    <row r="55" spans="1:5" s="9" customFormat="1" ht="34.5">
      <c r="A55" s="14">
        <v>4</v>
      </c>
      <c r="B55" s="27" t="s">
        <v>56</v>
      </c>
      <c r="C55" s="20" t="s">
        <v>32</v>
      </c>
      <c r="D55" s="26"/>
      <c r="E55" s="14">
        <v>9</v>
      </c>
    </row>
    <row r="56" spans="1:5" s="9" customFormat="1" ht="31.5">
      <c r="A56" s="14">
        <v>5</v>
      </c>
      <c r="B56" s="28" t="s">
        <v>57</v>
      </c>
      <c r="C56" s="20" t="s">
        <v>32</v>
      </c>
      <c r="D56" s="26"/>
      <c r="E56" s="14">
        <v>9</v>
      </c>
    </row>
    <row r="57" spans="1:5" s="9" customFormat="1" ht="34.5">
      <c r="A57" s="14">
        <v>6</v>
      </c>
      <c r="B57" s="27" t="s">
        <v>58</v>
      </c>
      <c r="C57" s="20" t="s">
        <v>32</v>
      </c>
      <c r="D57" s="26">
        <v>0</v>
      </c>
      <c r="E57" s="14">
        <v>9</v>
      </c>
    </row>
    <row r="58" spans="1:5" s="9" customFormat="1" ht="18">
      <c r="A58" s="14">
        <v>7</v>
      </c>
      <c r="B58" s="15" t="s">
        <v>59</v>
      </c>
      <c r="C58" s="20" t="s">
        <v>32</v>
      </c>
      <c r="D58" s="26"/>
      <c r="E58" s="14">
        <v>10</v>
      </c>
    </row>
    <row r="59" spans="1:5" s="9" customFormat="1" ht="18">
      <c r="A59" s="14">
        <v>10</v>
      </c>
      <c r="B59" s="17" t="s">
        <v>60</v>
      </c>
      <c r="C59" s="14" t="s">
        <v>24</v>
      </c>
      <c r="D59" s="26">
        <v>0</v>
      </c>
      <c r="E59" s="14">
        <v>3</v>
      </c>
    </row>
    <row r="60" spans="1:5" s="9" customFormat="1" ht="18">
      <c r="A60" s="14">
        <v>11</v>
      </c>
      <c r="B60" s="17" t="s">
        <v>61</v>
      </c>
      <c r="C60" s="14" t="s">
        <v>24</v>
      </c>
      <c r="D60" s="26"/>
      <c r="E60" s="14">
        <v>1</v>
      </c>
    </row>
    <row r="61" spans="1:5" s="9" customFormat="1" ht="18">
      <c r="A61" s="14">
        <v>12</v>
      </c>
      <c r="B61" s="15" t="s">
        <v>62</v>
      </c>
      <c r="C61" s="20" t="s">
        <v>24</v>
      </c>
      <c r="D61" s="26"/>
      <c r="E61" s="14">
        <v>20</v>
      </c>
    </row>
    <row r="62" spans="1:5" s="9" customFormat="1" ht="18">
      <c r="A62" s="14">
        <v>13</v>
      </c>
      <c r="B62" s="15" t="s">
        <v>63</v>
      </c>
      <c r="C62" s="20" t="s">
        <v>24</v>
      </c>
      <c r="D62" s="26"/>
      <c r="E62" s="14">
        <v>20</v>
      </c>
    </row>
    <row r="63" spans="1:5" s="9" customFormat="1" ht="18">
      <c r="A63" s="14">
        <v>14</v>
      </c>
      <c r="B63" s="17" t="s">
        <v>64</v>
      </c>
      <c r="C63" s="25" t="s">
        <v>24</v>
      </c>
      <c r="D63" s="26">
        <v>0</v>
      </c>
      <c r="E63" s="14">
        <f>87</f>
        <v>87</v>
      </c>
    </row>
    <row r="64" spans="1:5" s="9" customFormat="1" ht="18">
      <c r="A64" s="14">
        <v>15</v>
      </c>
      <c r="B64" s="17" t="s">
        <v>65</v>
      </c>
      <c r="C64" s="25" t="s">
        <v>24</v>
      </c>
      <c r="D64" s="26">
        <v>10</v>
      </c>
      <c r="E64" s="14">
        <v>800</v>
      </c>
    </row>
    <row r="65" spans="1:5" s="9" customFormat="1" ht="18">
      <c r="A65" s="14">
        <v>16</v>
      </c>
      <c r="B65" s="17" t="s">
        <v>66</v>
      </c>
      <c r="C65" s="25" t="s">
        <v>24</v>
      </c>
      <c r="D65" s="26">
        <v>0</v>
      </c>
      <c r="E65" s="14">
        <v>88</v>
      </c>
    </row>
    <row r="66" spans="1:5" s="9" customFormat="1" ht="18">
      <c r="A66" s="14">
        <v>17</v>
      </c>
      <c r="B66" s="29" t="s">
        <v>67</v>
      </c>
      <c r="C66" s="25" t="s">
        <v>9</v>
      </c>
      <c r="D66" s="26">
        <v>240</v>
      </c>
      <c r="E66" s="14">
        <v>2</v>
      </c>
    </row>
    <row r="67" spans="1:5" s="9" customFormat="1" ht="18">
      <c r="A67" s="14">
        <v>18</v>
      </c>
      <c r="B67" s="30" t="s">
        <v>68</v>
      </c>
      <c r="C67" s="14" t="s">
        <v>9</v>
      </c>
      <c r="D67" s="26">
        <v>0</v>
      </c>
      <c r="E67" s="14">
        <v>12</v>
      </c>
    </row>
    <row r="68" spans="1:5" s="9" customFormat="1" ht="18">
      <c r="A68" s="14">
        <v>19</v>
      </c>
      <c r="B68" s="17" t="s">
        <v>69</v>
      </c>
      <c r="C68" s="25" t="s">
        <v>70</v>
      </c>
      <c r="D68" s="26">
        <v>0</v>
      </c>
      <c r="E68" s="14">
        <v>250</v>
      </c>
    </row>
    <row r="69" spans="1:5" s="9" customFormat="1" ht="18">
      <c r="A69" s="14">
        <v>20</v>
      </c>
      <c r="B69" s="17" t="s">
        <v>71</v>
      </c>
      <c r="C69" s="25" t="s">
        <v>24</v>
      </c>
      <c r="D69" s="26">
        <v>0</v>
      </c>
      <c r="E69" s="14">
        <v>100</v>
      </c>
    </row>
    <row r="70" spans="1:5" s="9" customFormat="1" ht="18">
      <c r="A70" s="14">
        <v>21</v>
      </c>
      <c r="B70" s="29" t="s">
        <v>72</v>
      </c>
      <c r="C70" s="25" t="s">
        <v>9</v>
      </c>
      <c r="D70" s="26"/>
      <c r="E70" s="14">
        <v>12</v>
      </c>
    </row>
    <row r="71" spans="1:5" s="9" customFormat="1" ht="18">
      <c r="A71" s="14">
        <v>22</v>
      </c>
      <c r="B71" s="29" t="s">
        <v>74</v>
      </c>
      <c r="C71" s="25" t="s">
        <v>24</v>
      </c>
      <c r="D71" s="26">
        <v>0</v>
      </c>
      <c r="E71" s="14">
        <v>120</v>
      </c>
    </row>
    <row r="72" spans="1:5" s="9" customFormat="1" ht="18">
      <c r="A72" s="14">
        <v>23</v>
      </c>
      <c r="B72" s="29" t="s">
        <v>75</v>
      </c>
      <c r="C72" s="25" t="s">
        <v>24</v>
      </c>
      <c r="D72" s="26"/>
      <c r="E72" s="14">
        <v>61</v>
      </c>
    </row>
    <row r="73" spans="1:5" s="9" customFormat="1" ht="18">
      <c r="A73" s="14">
        <v>24</v>
      </c>
      <c r="B73" s="17" t="s">
        <v>76</v>
      </c>
      <c r="C73" s="25" t="s">
        <v>24</v>
      </c>
      <c r="D73" s="26">
        <v>0</v>
      </c>
      <c r="E73" s="14">
        <f>181</f>
        <v>181</v>
      </c>
    </row>
    <row r="74" spans="1:5" s="9" customFormat="1" ht="18">
      <c r="A74" s="14">
        <v>25</v>
      </c>
      <c r="B74" s="17" t="s">
        <v>77</v>
      </c>
      <c r="C74" s="25" t="s">
        <v>24</v>
      </c>
      <c r="D74" s="26">
        <v>0</v>
      </c>
      <c r="E74" s="14">
        <v>3</v>
      </c>
    </row>
    <row r="75" spans="1:5" s="9" customFormat="1" ht="18">
      <c r="A75" s="14">
        <v>26</v>
      </c>
      <c r="B75" s="17" t="s">
        <v>78</v>
      </c>
      <c r="C75" s="25" t="s">
        <v>24</v>
      </c>
      <c r="D75" s="26"/>
      <c r="E75" s="14">
        <v>5</v>
      </c>
    </row>
    <row r="76" spans="1:5" s="9" customFormat="1" ht="18">
      <c r="A76" s="14">
        <v>27</v>
      </c>
      <c r="B76" s="17" t="s">
        <v>79</v>
      </c>
      <c r="C76" s="25" t="s">
        <v>24</v>
      </c>
      <c r="D76" s="26"/>
      <c r="E76" s="14">
        <v>15</v>
      </c>
    </row>
    <row r="77" spans="1:5" s="9" customFormat="1" ht="18">
      <c r="A77" s="14">
        <v>28</v>
      </c>
      <c r="B77" s="17" t="s">
        <v>80</v>
      </c>
      <c r="C77" s="25" t="s">
        <v>24</v>
      </c>
      <c r="D77" s="26"/>
      <c r="E77" s="14">
        <v>20</v>
      </c>
    </row>
    <row r="78" spans="1:5" s="9" customFormat="1" ht="18">
      <c r="A78" s="14">
        <v>29</v>
      </c>
      <c r="B78" s="17" t="s">
        <v>81</v>
      </c>
      <c r="C78" s="25" t="s">
        <v>24</v>
      </c>
      <c r="D78" s="26"/>
      <c r="E78" s="14">
        <v>9</v>
      </c>
    </row>
    <row r="79" spans="1:5" s="9" customFormat="1" ht="18">
      <c r="A79" s="31" t="s">
        <v>41</v>
      </c>
      <c r="B79" s="31"/>
      <c r="C79" s="31"/>
      <c r="D79" s="31"/>
      <c r="E79" s="31"/>
    </row>
    <row r="80" spans="1:5" s="9" customFormat="1" ht="18">
      <c r="A80" s="14">
        <v>1</v>
      </c>
      <c r="B80" s="17" t="s">
        <v>82</v>
      </c>
      <c r="C80" s="14" t="s">
        <v>9</v>
      </c>
      <c r="D80" s="26">
        <v>0</v>
      </c>
      <c r="E80" s="14">
        <v>28</v>
      </c>
    </row>
    <row r="81" spans="1:5" s="9" customFormat="1" ht="18">
      <c r="A81" s="14">
        <v>2</v>
      </c>
      <c r="B81" s="17" t="s">
        <v>73</v>
      </c>
      <c r="C81" s="14" t="s">
        <v>24</v>
      </c>
      <c r="D81" s="26">
        <v>800</v>
      </c>
      <c r="E81" s="14">
        <v>96</v>
      </c>
    </row>
    <row r="82" spans="1:5" s="9" customFormat="1" ht="18">
      <c r="A82" s="14">
        <v>3</v>
      </c>
      <c r="B82" s="17" t="s">
        <v>83</v>
      </c>
      <c r="C82" s="25" t="s">
        <v>9</v>
      </c>
      <c r="D82" s="26">
        <v>0</v>
      </c>
      <c r="E82" s="14">
        <f>0.196+6.804</f>
        <v>7</v>
      </c>
    </row>
    <row r="83" spans="1:5" s="9" customFormat="1" ht="18">
      <c r="A83" s="14">
        <v>4</v>
      </c>
      <c r="B83" s="17" t="s">
        <v>76</v>
      </c>
      <c r="C83" s="25" t="s">
        <v>24</v>
      </c>
      <c r="D83" s="26">
        <v>1160</v>
      </c>
      <c r="E83" s="14">
        <v>17</v>
      </c>
    </row>
    <row r="84" spans="1:5" s="9" customFormat="1" ht="18">
      <c r="A84" s="32" t="s">
        <v>84</v>
      </c>
      <c r="B84" s="32"/>
      <c r="C84" s="32"/>
      <c r="D84" s="32"/>
      <c r="E84" s="32"/>
    </row>
    <row r="85" spans="1:5" s="9" customFormat="1" ht="36">
      <c r="A85" s="1">
        <v>1</v>
      </c>
      <c r="B85" s="3" t="s">
        <v>136</v>
      </c>
      <c r="C85" s="1" t="s">
        <v>24</v>
      </c>
      <c r="D85" s="1"/>
      <c r="E85" s="1">
        <v>138</v>
      </c>
    </row>
    <row r="86" spans="1:5" s="9" customFormat="1" ht="36">
      <c r="A86" s="1">
        <v>2</v>
      </c>
      <c r="B86" s="33" t="s">
        <v>137</v>
      </c>
      <c r="C86" s="1" t="s">
        <v>24</v>
      </c>
      <c r="D86" s="1"/>
      <c r="E86" s="1">
        <f>1+1500+1040+560+470+347+100+1738</f>
        <v>5756</v>
      </c>
    </row>
    <row r="87" spans="1:5" s="9" customFormat="1" ht="36">
      <c r="A87" s="1">
        <v>3</v>
      </c>
      <c r="B87" s="3" t="s">
        <v>138</v>
      </c>
      <c r="C87" s="1" t="s">
        <v>24</v>
      </c>
      <c r="D87" s="1"/>
      <c r="E87" s="1">
        <v>500</v>
      </c>
    </row>
    <row r="88" spans="1:5" s="9" customFormat="1" ht="36">
      <c r="A88" s="1">
        <v>4</v>
      </c>
      <c r="B88" s="3" t="s">
        <v>139</v>
      </c>
      <c r="C88" s="1" t="s">
        <v>24</v>
      </c>
      <c r="D88" s="1"/>
      <c r="E88" s="1">
        <f>436+116+30+20</f>
        <v>602</v>
      </c>
    </row>
    <row r="89" spans="1:5" s="9" customFormat="1" ht="18">
      <c r="A89" s="1">
        <v>5</v>
      </c>
      <c r="B89" s="6" t="s">
        <v>179</v>
      </c>
      <c r="C89" s="1" t="s">
        <v>24</v>
      </c>
      <c r="D89" s="1"/>
      <c r="E89" s="1">
        <f>1200+1518+1192+1760</f>
        <v>5670</v>
      </c>
    </row>
    <row r="90" spans="1:5" s="9" customFormat="1" ht="31.5">
      <c r="A90" s="1">
        <v>6</v>
      </c>
      <c r="B90" s="34" t="s">
        <v>185</v>
      </c>
      <c r="C90" s="1" t="s">
        <v>24</v>
      </c>
      <c r="D90" s="1"/>
      <c r="E90" s="1">
        <f>850+770+1095+80</f>
        <v>2795</v>
      </c>
    </row>
    <row r="91" spans="1:5" s="9" customFormat="1" ht="36">
      <c r="A91" s="1">
        <v>7</v>
      </c>
      <c r="B91" s="3" t="s">
        <v>186</v>
      </c>
      <c r="C91" s="1" t="s">
        <v>24</v>
      </c>
      <c r="D91" s="1">
        <v>160</v>
      </c>
      <c r="E91" s="1">
        <f>300+372+255+280+203</f>
        <v>1410</v>
      </c>
    </row>
    <row r="92" spans="1:5" s="9" customFormat="1" ht="54">
      <c r="A92" s="1">
        <v>8</v>
      </c>
      <c r="B92" s="3" t="s">
        <v>180</v>
      </c>
      <c r="C92" s="2" t="s">
        <v>24</v>
      </c>
      <c r="D92" s="1"/>
      <c r="E92" s="1">
        <f>75+60+100</f>
        <v>235</v>
      </c>
    </row>
    <row r="93" spans="1:5" s="9" customFormat="1" ht="36">
      <c r="A93" s="1">
        <v>9</v>
      </c>
      <c r="B93" s="3" t="s">
        <v>174</v>
      </c>
      <c r="C93" s="2" t="s">
        <v>85</v>
      </c>
      <c r="D93" s="1"/>
      <c r="E93" s="1">
        <v>30</v>
      </c>
    </row>
    <row r="94" spans="1:5" s="9" customFormat="1" ht="36">
      <c r="A94" s="1">
        <v>10</v>
      </c>
      <c r="B94" s="3" t="s">
        <v>175</v>
      </c>
      <c r="C94" s="2" t="s">
        <v>85</v>
      </c>
      <c r="D94" s="1"/>
      <c r="E94" s="1">
        <v>70</v>
      </c>
    </row>
    <row r="95" spans="1:5" s="9" customFormat="1" ht="18">
      <c r="A95" s="1">
        <v>11</v>
      </c>
      <c r="B95" s="3" t="s">
        <v>183</v>
      </c>
      <c r="C95" s="1" t="s">
        <v>24</v>
      </c>
      <c r="D95" s="1"/>
      <c r="E95" s="1">
        <v>1</v>
      </c>
    </row>
    <row r="96" spans="1:5" s="9" customFormat="1" ht="36">
      <c r="A96" s="1">
        <v>12</v>
      </c>
      <c r="B96" s="35" t="s">
        <v>86</v>
      </c>
      <c r="C96" s="1" t="s">
        <v>24</v>
      </c>
      <c r="D96" s="1"/>
      <c r="E96" s="1">
        <v>5</v>
      </c>
    </row>
    <row r="97" spans="1:5" s="9" customFormat="1" ht="36">
      <c r="A97" s="1">
        <v>13</v>
      </c>
      <c r="B97" s="35" t="s">
        <v>87</v>
      </c>
      <c r="C97" s="1" t="s">
        <v>24</v>
      </c>
      <c r="D97" s="1"/>
      <c r="E97" s="1">
        <v>7</v>
      </c>
    </row>
    <row r="98" spans="1:5" s="9" customFormat="1" ht="36">
      <c r="A98" s="1">
        <v>14</v>
      </c>
      <c r="B98" s="35" t="s">
        <v>88</v>
      </c>
      <c r="C98" s="1" t="s">
        <v>24</v>
      </c>
      <c r="D98" s="1"/>
      <c r="E98" s="1">
        <v>1</v>
      </c>
    </row>
    <row r="99" spans="1:5" s="9" customFormat="1" ht="36">
      <c r="A99" s="1">
        <v>15</v>
      </c>
      <c r="B99" s="35" t="s">
        <v>86</v>
      </c>
      <c r="C99" s="1" t="s">
        <v>24</v>
      </c>
      <c r="D99" s="1"/>
      <c r="E99" s="1">
        <v>3</v>
      </c>
    </row>
    <row r="100" spans="1:5" s="9" customFormat="1" ht="36">
      <c r="A100" s="1">
        <v>16</v>
      </c>
      <c r="B100" s="36" t="s">
        <v>89</v>
      </c>
      <c r="C100" s="1" t="s">
        <v>24</v>
      </c>
      <c r="D100" s="1"/>
      <c r="E100" s="1">
        <v>5</v>
      </c>
    </row>
    <row r="101" spans="1:5" s="9" customFormat="1" ht="36">
      <c r="A101" s="1">
        <v>17</v>
      </c>
      <c r="B101" s="36" t="s">
        <v>90</v>
      </c>
      <c r="C101" s="1" t="s">
        <v>24</v>
      </c>
      <c r="D101" s="1"/>
      <c r="E101" s="1">
        <v>6</v>
      </c>
    </row>
    <row r="102" spans="1:5" s="9" customFormat="1" ht="36">
      <c r="A102" s="1">
        <v>18</v>
      </c>
      <c r="B102" s="36" t="s">
        <v>162</v>
      </c>
      <c r="C102" s="1" t="s">
        <v>24</v>
      </c>
      <c r="D102" s="1"/>
      <c r="E102" s="1">
        <v>4</v>
      </c>
    </row>
    <row r="103" spans="1:5" s="9" customFormat="1" ht="36">
      <c r="A103" s="1">
        <v>19</v>
      </c>
      <c r="B103" s="36" t="s">
        <v>163</v>
      </c>
      <c r="C103" s="1" t="s">
        <v>24</v>
      </c>
      <c r="D103" s="1"/>
      <c r="E103" s="1">
        <v>1</v>
      </c>
    </row>
    <row r="104" spans="1:5" s="9" customFormat="1" ht="18">
      <c r="A104" s="1">
        <v>20</v>
      </c>
      <c r="B104" s="3" t="s">
        <v>184</v>
      </c>
      <c r="C104" s="1" t="s">
        <v>24</v>
      </c>
      <c r="D104" s="1"/>
      <c r="E104" s="1">
        <v>2</v>
      </c>
    </row>
    <row r="105" spans="1:5" s="9" customFormat="1" ht="36">
      <c r="A105" s="1">
        <v>21</v>
      </c>
      <c r="B105" s="17" t="s">
        <v>140</v>
      </c>
      <c r="C105" s="37" t="s">
        <v>91</v>
      </c>
      <c r="D105" s="1"/>
      <c r="E105" s="1">
        <v>10</v>
      </c>
    </row>
    <row r="106" spans="1:5" s="9" customFormat="1" ht="36">
      <c r="A106" s="1">
        <v>22</v>
      </c>
      <c r="B106" s="17" t="s">
        <v>176</v>
      </c>
      <c r="C106" s="37" t="s">
        <v>91</v>
      </c>
      <c r="D106" s="1"/>
      <c r="E106" s="1">
        <v>239</v>
      </c>
    </row>
    <row r="107" spans="1:5" s="9" customFormat="1" ht="36">
      <c r="A107" s="1">
        <v>23</v>
      </c>
      <c r="B107" s="17" t="s">
        <v>177</v>
      </c>
      <c r="C107" s="37" t="s">
        <v>91</v>
      </c>
      <c r="D107" s="1"/>
      <c r="E107" s="1">
        <v>300</v>
      </c>
    </row>
    <row r="108" spans="1:5" s="9" customFormat="1" ht="69">
      <c r="A108" s="1">
        <v>24</v>
      </c>
      <c r="B108" s="38" t="s">
        <v>181</v>
      </c>
      <c r="C108" s="39" t="s">
        <v>92</v>
      </c>
      <c r="D108" s="1"/>
      <c r="E108" s="1">
        <v>1</v>
      </c>
    </row>
    <row r="109" spans="1:5" s="9" customFormat="1" ht="51.75">
      <c r="A109" s="1">
        <v>25</v>
      </c>
      <c r="B109" s="38" t="s">
        <v>187</v>
      </c>
      <c r="C109" s="39" t="s">
        <v>24</v>
      </c>
      <c r="D109" s="1"/>
      <c r="E109" s="1">
        <v>134</v>
      </c>
    </row>
    <row r="110" spans="1:5" s="9" customFormat="1" ht="34.5">
      <c r="A110" s="1">
        <v>26</v>
      </c>
      <c r="B110" s="38" t="s">
        <v>164</v>
      </c>
      <c r="C110" s="39" t="s">
        <v>24</v>
      </c>
      <c r="D110" s="1"/>
      <c r="E110" s="1">
        <v>4</v>
      </c>
    </row>
    <row r="111" spans="1:5" s="9" customFormat="1" ht="34.5">
      <c r="A111" s="1">
        <v>27</v>
      </c>
      <c r="B111" s="38" t="s">
        <v>165</v>
      </c>
      <c r="C111" s="39" t="s">
        <v>24</v>
      </c>
      <c r="D111" s="1"/>
      <c r="E111" s="1">
        <v>19</v>
      </c>
    </row>
    <row r="112" spans="1:5" s="9" customFormat="1" ht="18">
      <c r="A112" s="1">
        <v>28</v>
      </c>
      <c r="B112" s="17" t="s">
        <v>166</v>
      </c>
      <c r="C112" s="39" t="s">
        <v>24</v>
      </c>
      <c r="D112" s="1"/>
      <c r="E112" s="1">
        <v>25</v>
      </c>
    </row>
    <row r="113" spans="1:5" s="9" customFormat="1" ht="51.75">
      <c r="A113" s="1">
        <v>29</v>
      </c>
      <c r="B113" s="38" t="s">
        <v>167</v>
      </c>
      <c r="C113" s="39" t="s">
        <v>24</v>
      </c>
      <c r="D113" s="1"/>
      <c r="E113" s="1">
        <v>83</v>
      </c>
    </row>
    <row r="114" spans="1:5" s="9" customFormat="1" ht="31.5">
      <c r="A114" s="1">
        <v>30</v>
      </c>
      <c r="B114" s="34" t="s">
        <v>141</v>
      </c>
      <c r="C114" s="1" t="s">
        <v>24</v>
      </c>
      <c r="D114" s="1"/>
      <c r="E114" s="1">
        <f>14+35+1</f>
        <v>50</v>
      </c>
    </row>
    <row r="115" spans="1:5" s="9" customFormat="1" ht="18">
      <c r="A115" s="1">
        <v>31</v>
      </c>
      <c r="B115" s="3" t="s">
        <v>93</v>
      </c>
      <c r="C115" s="1" t="s">
        <v>24</v>
      </c>
      <c r="D115" s="1"/>
      <c r="E115" s="1">
        <f>540+304+150</f>
        <v>994</v>
      </c>
    </row>
    <row r="116" spans="1:5" s="9" customFormat="1" ht="18">
      <c r="A116" s="1">
        <v>32</v>
      </c>
      <c r="B116" s="3" t="s">
        <v>142</v>
      </c>
      <c r="C116" s="1" t="s">
        <v>24</v>
      </c>
      <c r="D116" s="1"/>
      <c r="E116" s="1">
        <f>540+334+150</f>
        <v>1024</v>
      </c>
    </row>
    <row r="117" spans="1:5" s="9" customFormat="1" ht="36">
      <c r="A117" s="1">
        <v>33</v>
      </c>
      <c r="B117" s="33" t="s">
        <v>188</v>
      </c>
      <c r="C117" s="1" t="s">
        <v>24</v>
      </c>
      <c r="D117" s="1"/>
      <c r="E117" s="1">
        <f>316+2</f>
        <v>318</v>
      </c>
    </row>
    <row r="118" spans="1:5" s="9" customFormat="1" ht="18">
      <c r="A118" s="1">
        <v>34</v>
      </c>
      <c r="B118" s="3" t="s">
        <v>168</v>
      </c>
      <c r="C118" s="1" t="s">
        <v>32</v>
      </c>
      <c r="D118" s="1"/>
      <c r="E118" s="1">
        <v>430</v>
      </c>
    </row>
    <row r="119" spans="1:5" s="9" customFormat="1" ht="18">
      <c r="A119" s="1">
        <v>35</v>
      </c>
      <c r="B119" s="3" t="s">
        <v>143</v>
      </c>
      <c r="C119" s="1" t="s">
        <v>24</v>
      </c>
      <c r="D119" s="1"/>
      <c r="E119" s="1">
        <f>1+2</f>
        <v>3</v>
      </c>
    </row>
    <row r="120" spans="1:5" s="9" customFormat="1" ht="18">
      <c r="A120" s="32" t="s">
        <v>94</v>
      </c>
      <c r="B120" s="32"/>
      <c r="C120" s="32"/>
      <c r="D120" s="32"/>
      <c r="E120" s="32"/>
    </row>
    <row r="121" spans="1:5" s="9" customFormat="1" ht="18">
      <c r="A121" s="1">
        <v>1</v>
      </c>
      <c r="B121" s="3" t="s">
        <v>144</v>
      </c>
      <c r="C121" s="2" t="s">
        <v>32</v>
      </c>
      <c r="D121" s="2">
        <v>253</v>
      </c>
      <c r="E121" s="2">
        <v>264</v>
      </c>
    </row>
    <row r="122" spans="1:5" s="9" customFormat="1" ht="18">
      <c r="A122" s="1">
        <v>2</v>
      </c>
      <c r="B122" s="3" t="s">
        <v>95</v>
      </c>
      <c r="C122" s="2" t="s">
        <v>9</v>
      </c>
      <c r="D122" s="2">
        <v>20</v>
      </c>
      <c r="E122" s="2">
        <f>18+20</f>
        <v>38</v>
      </c>
    </row>
    <row r="123" spans="1:5" s="9" customFormat="1" ht="18">
      <c r="A123" s="1">
        <v>3</v>
      </c>
      <c r="B123" s="6" t="s">
        <v>145</v>
      </c>
      <c r="C123" s="4" t="s">
        <v>96</v>
      </c>
      <c r="D123" s="4">
        <v>200</v>
      </c>
      <c r="E123" s="4">
        <v>33</v>
      </c>
    </row>
    <row r="124" spans="1:5" s="9" customFormat="1" ht="18">
      <c r="A124" s="1">
        <v>4</v>
      </c>
      <c r="B124" s="3" t="s">
        <v>146</v>
      </c>
      <c r="C124" s="2" t="s">
        <v>9</v>
      </c>
      <c r="D124" s="2"/>
      <c r="E124" s="2">
        <v>270</v>
      </c>
    </row>
    <row r="125" spans="1:5" s="9" customFormat="1" ht="36">
      <c r="A125" s="1">
        <v>5</v>
      </c>
      <c r="B125" s="3" t="s">
        <v>147</v>
      </c>
      <c r="C125" s="2" t="s">
        <v>24</v>
      </c>
      <c r="D125" s="2">
        <v>1943</v>
      </c>
      <c r="E125" s="2">
        <v>2</v>
      </c>
    </row>
    <row r="126" spans="1:5" s="9" customFormat="1" ht="36">
      <c r="A126" s="1">
        <v>6</v>
      </c>
      <c r="B126" s="3" t="s">
        <v>148</v>
      </c>
      <c r="C126" s="2" t="s">
        <v>9</v>
      </c>
      <c r="D126" s="2"/>
      <c r="E126" s="2">
        <v>103</v>
      </c>
    </row>
    <row r="127" spans="1:5" s="9" customFormat="1" ht="31.5">
      <c r="A127" s="1">
        <v>7</v>
      </c>
      <c r="B127" s="34" t="s">
        <v>189</v>
      </c>
      <c r="C127" s="2" t="s">
        <v>24</v>
      </c>
      <c r="D127" s="2">
        <v>1135</v>
      </c>
      <c r="E127" s="2">
        <v>385</v>
      </c>
    </row>
    <row r="128" spans="1:5" s="9" customFormat="1" ht="31.5">
      <c r="A128" s="1">
        <v>8</v>
      </c>
      <c r="B128" s="40" t="s">
        <v>149</v>
      </c>
      <c r="C128" s="2" t="s">
        <v>9</v>
      </c>
      <c r="D128" s="2"/>
      <c r="E128" s="2">
        <v>40</v>
      </c>
    </row>
    <row r="129" spans="1:5" s="9" customFormat="1" ht="31.5">
      <c r="A129" s="1">
        <v>9</v>
      </c>
      <c r="B129" s="34" t="s">
        <v>190</v>
      </c>
      <c r="C129" s="2" t="s">
        <v>24</v>
      </c>
      <c r="D129" s="2">
        <v>1188</v>
      </c>
      <c r="E129" s="2">
        <f>578+863+923</f>
        <v>2364</v>
      </c>
    </row>
    <row r="130" spans="1:5" s="9" customFormat="1" ht="18">
      <c r="A130" s="1">
        <v>10</v>
      </c>
      <c r="B130" s="3" t="s">
        <v>150</v>
      </c>
      <c r="C130" s="4" t="s">
        <v>24</v>
      </c>
      <c r="D130" s="2">
        <f>15+50+35</f>
        <v>100</v>
      </c>
      <c r="E130" s="1">
        <v>20</v>
      </c>
    </row>
    <row r="131" spans="1:5" s="9" customFormat="1" ht="18">
      <c r="A131" s="1">
        <v>11</v>
      </c>
      <c r="B131" s="33" t="s">
        <v>151</v>
      </c>
      <c r="C131" s="4" t="s">
        <v>24</v>
      </c>
      <c r="D131" s="2">
        <f>15176+480</f>
        <v>15656</v>
      </c>
      <c r="E131" s="1">
        <v>5</v>
      </c>
    </row>
    <row r="132" spans="1:5" s="9" customFormat="1" ht="18">
      <c r="A132" s="1">
        <v>12</v>
      </c>
      <c r="B132" s="33" t="s">
        <v>178</v>
      </c>
      <c r="C132" s="4" t="s">
        <v>32</v>
      </c>
      <c r="D132" s="2">
        <v>140</v>
      </c>
      <c r="E132" s="1">
        <v>5</v>
      </c>
    </row>
    <row r="133" spans="1:5" s="9" customFormat="1" ht="18">
      <c r="A133" s="1">
        <v>13</v>
      </c>
      <c r="B133" s="33" t="s">
        <v>152</v>
      </c>
      <c r="C133" s="4" t="s">
        <v>24</v>
      </c>
      <c r="D133" s="2">
        <f>240+845</f>
        <v>1085</v>
      </c>
      <c r="E133" s="1">
        <v>368</v>
      </c>
    </row>
    <row r="134" spans="1:5" s="9" customFormat="1" ht="18">
      <c r="A134" s="1">
        <v>14</v>
      </c>
      <c r="B134" s="3" t="s">
        <v>93</v>
      </c>
      <c r="C134" s="4" t="s">
        <v>24</v>
      </c>
      <c r="D134" s="2">
        <f>835+240</f>
        <v>1075</v>
      </c>
      <c r="E134" s="1">
        <v>394</v>
      </c>
    </row>
    <row r="135" spans="1:5" s="9" customFormat="1" ht="34.5">
      <c r="A135" s="1">
        <v>15</v>
      </c>
      <c r="B135" s="41" t="s">
        <v>153</v>
      </c>
      <c r="C135" s="4" t="s">
        <v>24</v>
      </c>
      <c r="D135" s="2">
        <v>288</v>
      </c>
      <c r="E135" s="1">
        <v>5</v>
      </c>
    </row>
    <row r="136" spans="1:5" s="9" customFormat="1" ht="18">
      <c r="A136" s="1">
        <v>16</v>
      </c>
      <c r="B136" s="3" t="s">
        <v>154</v>
      </c>
      <c r="C136" s="4" t="s">
        <v>24</v>
      </c>
      <c r="D136" s="2"/>
      <c r="E136" s="1">
        <v>48</v>
      </c>
    </row>
    <row r="137" spans="1:5" s="9" customFormat="1" ht="18">
      <c r="A137" s="1">
        <v>17</v>
      </c>
      <c r="B137" s="3" t="s">
        <v>155</v>
      </c>
      <c r="C137" s="4" t="s">
        <v>24</v>
      </c>
      <c r="D137" s="2"/>
      <c r="E137" s="1">
        <f>312+196</f>
        <v>508</v>
      </c>
    </row>
    <row r="138" spans="1:5" s="9" customFormat="1" ht="18">
      <c r="A138" s="1">
        <v>18</v>
      </c>
      <c r="B138" s="3" t="s">
        <v>156</v>
      </c>
      <c r="C138" s="4" t="s">
        <v>24</v>
      </c>
      <c r="D138" s="2"/>
      <c r="E138" s="1">
        <v>72</v>
      </c>
    </row>
    <row r="139" spans="1:5" s="9" customFormat="1" ht="18">
      <c r="A139" s="1">
        <v>19</v>
      </c>
      <c r="B139" s="33" t="s">
        <v>157</v>
      </c>
      <c r="C139" s="4" t="s">
        <v>24</v>
      </c>
      <c r="D139" s="2"/>
      <c r="E139" s="1">
        <f>344+424+531</f>
        <v>1299</v>
      </c>
    </row>
    <row r="140" spans="1:5" s="9" customFormat="1" ht="18">
      <c r="A140" s="1">
        <v>20</v>
      </c>
      <c r="B140" s="33" t="s">
        <v>158</v>
      </c>
      <c r="C140" s="4" t="s">
        <v>24</v>
      </c>
      <c r="D140" s="2"/>
      <c r="E140" s="1">
        <f>351+400+531</f>
        <v>1282</v>
      </c>
    </row>
    <row r="141" spans="1:5" s="9" customFormat="1" ht="18">
      <c r="A141" s="1">
        <v>21</v>
      </c>
      <c r="B141" s="33" t="s">
        <v>159</v>
      </c>
      <c r="C141" s="4" t="s">
        <v>24</v>
      </c>
      <c r="D141" s="2"/>
      <c r="E141" s="1">
        <v>5</v>
      </c>
    </row>
    <row r="142" spans="1:5" s="9" customFormat="1" ht="18">
      <c r="A142" s="1">
        <v>22</v>
      </c>
      <c r="B142" s="33" t="s">
        <v>160</v>
      </c>
      <c r="C142" s="4" t="s">
        <v>24</v>
      </c>
      <c r="D142" s="2"/>
      <c r="E142" s="1">
        <f>1+1</f>
        <v>2</v>
      </c>
    </row>
    <row r="143" spans="1:5" s="9" customFormat="1" ht="18">
      <c r="A143" s="1">
        <v>23</v>
      </c>
      <c r="B143" s="33" t="s">
        <v>179</v>
      </c>
      <c r="C143" s="4" t="s">
        <v>24</v>
      </c>
      <c r="D143" s="2"/>
      <c r="E143" s="1">
        <v>3698</v>
      </c>
    </row>
    <row r="144" spans="1:5" s="9" customFormat="1" ht="18">
      <c r="A144" s="1">
        <v>24</v>
      </c>
      <c r="B144" s="33" t="s">
        <v>161</v>
      </c>
      <c r="C144" s="4" t="s">
        <v>24</v>
      </c>
      <c r="D144" s="2"/>
      <c r="E144" s="1">
        <v>37</v>
      </c>
    </row>
    <row r="145" spans="1:5" s="9" customFormat="1" ht="18">
      <c r="A145" s="1">
        <v>25</v>
      </c>
      <c r="B145" s="42" t="s">
        <v>191</v>
      </c>
      <c r="C145" s="4" t="s">
        <v>24</v>
      </c>
      <c r="D145" s="2"/>
      <c r="E145" s="1">
        <v>1</v>
      </c>
    </row>
    <row r="146" spans="1:5" s="9" customFormat="1" ht="18">
      <c r="A146" s="1">
        <v>26</v>
      </c>
      <c r="B146" s="17" t="s">
        <v>97</v>
      </c>
      <c r="C146" s="4" t="s">
        <v>92</v>
      </c>
      <c r="D146" s="2"/>
      <c r="E146" s="1">
        <v>14</v>
      </c>
    </row>
    <row r="147" spans="1:5" s="9" customFormat="1" ht="18">
      <c r="A147" s="1">
        <v>27</v>
      </c>
      <c r="B147" s="17" t="s">
        <v>98</v>
      </c>
      <c r="C147" s="4" t="s">
        <v>92</v>
      </c>
      <c r="D147" s="2"/>
      <c r="E147" s="1">
        <v>11</v>
      </c>
    </row>
    <row r="148" spans="1:5" s="9" customFormat="1" ht="34.5">
      <c r="A148" s="1">
        <v>28</v>
      </c>
      <c r="B148" s="43" t="s">
        <v>192</v>
      </c>
      <c r="C148" s="4" t="s">
        <v>91</v>
      </c>
      <c r="D148" s="2"/>
      <c r="E148" s="1">
        <v>20</v>
      </c>
    </row>
    <row r="149" spans="1:5" s="9" customFormat="1" ht="36">
      <c r="A149" s="1">
        <v>29</v>
      </c>
      <c r="B149" s="44" t="s">
        <v>193</v>
      </c>
      <c r="C149" s="4" t="s">
        <v>24</v>
      </c>
      <c r="D149" s="2"/>
      <c r="E149" s="1">
        <f>790+54</f>
        <v>844</v>
      </c>
    </row>
    <row r="150" spans="1:5" s="9" customFormat="1" ht="69">
      <c r="A150" s="1">
        <v>30</v>
      </c>
      <c r="B150" s="43" t="s">
        <v>182</v>
      </c>
      <c r="C150" s="4" t="s">
        <v>24</v>
      </c>
      <c r="D150" s="2"/>
      <c r="E150" s="1">
        <v>954</v>
      </c>
    </row>
    <row r="151" spans="1:5" s="9" customFormat="1" ht="18">
      <c r="A151" s="1">
        <v>31</v>
      </c>
      <c r="B151" s="3" t="s">
        <v>99</v>
      </c>
      <c r="C151" s="4" t="s">
        <v>24</v>
      </c>
      <c r="D151" s="2"/>
      <c r="E151" s="1">
        <v>21</v>
      </c>
    </row>
    <row r="152" spans="1:5" s="9" customFormat="1" ht="18">
      <c r="A152" s="1">
        <v>32</v>
      </c>
      <c r="B152" s="3" t="s">
        <v>100</v>
      </c>
      <c r="C152" s="4" t="s">
        <v>24</v>
      </c>
      <c r="D152" s="2"/>
      <c r="E152" s="1">
        <v>12</v>
      </c>
    </row>
    <row r="153" spans="1:5" s="9" customFormat="1" ht="18">
      <c r="A153" s="1">
        <v>33</v>
      </c>
      <c r="B153" s="3" t="s">
        <v>101</v>
      </c>
      <c r="C153" s="4" t="s">
        <v>24</v>
      </c>
      <c r="D153" s="2"/>
      <c r="E153" s="1">
        <v>25</v>
      </c>
    </row>
    <row r="154" spans="1:5" s="9" customFormat="1" ht="18">
      <c r="A154" s="1">
        <v>34</v>
      </c>
      <c r="B154" s="3" t="s">
        <v>102</v>
      </c>
      <c r="C154" s="4" t="s">
        <v>24</v>
      </c>
      <c r="D154" s="2"/>
      <c r="E154" s="1">
        <v>8</v>
      </c>
    </row>
    <row r="155" spans="1:5" s="9" customFormat="1" ht="18">
      <c r="A155" s="1">
        <v>35</v>
      </c>
      <c r="B155" s="3" t="s">
        <v>103</v>
      </c>
      <c r="C155" s="4" t="s">
        <v>24</v>
      </c>
      <c r="D155" s="2"/>
      <c r="E155" s="1">
        <v>36</v>
      </c>
    </row>
    <row r="156" spans="1:5" s="9" customFormat="1" ht="18">
      <c r="A156" s="1">
        <v>36</v>
      </c>
      <c r="B156" s="3" t="s">
        <v>104</v>
      </c>
      <c r="C156" s="4" t="s">
        <v>24</v>
      </c>
      <c r="D156" s="2"/>
      <c r="E156" s="1">
        <v>12</v>
      </c>
    </row>
    <row r="157" spans="1:5" s="9" customFormat="1" ht="18">
      <c r="A157" s="1">
        <v>37</v>
      </c>
      <c r="B157" s="3" t="s">
        <v>104</v>
      </c>
      <c r="C157" s="4" t="s">
        <v>24</v>
      </c>
      <c r="D157" s="2"/>
      <c r="E157" s="1">
        <v>2</v>
      </c>
    </row>
    <row r="158" spans="1:5" s="9" customFormat="1" ht="18">
      <c r="A158" s="1">
        <v>38</v>
      </c>
      <c r="B158" s="3" t="s">
        <v>105</v>
      </c>
      <c r="C158" s="4" t="s">
        <v>24</v>
      </c>
      <c r="D158" s="2"/>
      <c r="E158" s="1">
        <v>15</v>
      </c>
    </row>
    <row r="159" spans="1:5" s="9" customFormat="1" ht="18">
      <c r="A159" s="1">
        <v>39</v>
      </c>
      <c r="B159" s="3" t="s">
        <v>106</v>
      </c>
      <c r="C159" s="4" t="s">
        <v>24</v>
      </c>
      <c r="D159" s="2"/>
      <c r="E159" s="1">
        <v>21</v>
      </c>
    </row>
    <row r="160" spans="1:5" s="9" customFormat="1" ht="18">
      <c r="A160" s="1">
        <v>40</v>
      </c>
      <c r="B160" s="3" t="s">
        <v>107</v>
      </c>
      <c r="C160" s="4" t="s">
        <v>24</v>
      </c>
      <c r="D160" s="2"/>
      <c r="E160" s="1">
        <v>38</v>
      </c>
    </row>
    <row r="161" spans="1:5" s="9" customFormat="1" ht="18">
      <c r="A161" s="1">
        <v>41</v>
      </c>
      <c r="B161" s="3" t="s">
        <v>108</v>
      </c>
      <c r="C161" s="4" t="s">
        <v>24</v>
      </c>
      <c r="D161" s="2"/>
      <c r="E161" s="1">
        <v>2</v>
      </c>
    </row>
    <row r="162" spans="1:5" s="9" customFormat="1" ht="18">
      <c r="A162" s="1">
        <v>42</v>
      </c>
      <c r="B162" s="3" t="s">
        <v>109</v>
      </c>
      <c r="C162" s="4" t="s">
        <v>24</v>
      </c>
      <c r="D162" s="2"/>
      <c r="E162" s="1">
        <v>21</v>
      </c>
    </row>
    <row r="163" spans="1:5" s="9" customFormat="1" ht="18">
      <c r="A163" s="1">
        <v>43</v>
      </c>
      <c r="B163" s="3" t="s">
        <v>110</v>
      </c>
      <c r="C163" s="4" t="s">
        <v>24</v>
      </c>
      <c r="D163" s="2"/>
      <c r="E163" s="1">
        <v>14</v>
      </c>
    </row>
    <row r="164" spans="1:5" s="9" customFormat="1" ht="18">
      <c r="A164" s="1">
        <v>44</v>
      </c>
      <c r="B164" s="3" t="s">
        <v>111</v>
      </c>
      <c r="C164" s="4" t="s">
        <v>24</v>
      </c>
      <c r="D164" s="2"/>
      <c r="E164" s="1">
        <v>3</v>
      </c>
    </row>
    <row r="165" spans="1:5" s="9" customFormat="1" ht="18">
      <c r="A165" s="1">
        <v>45</v>
      </c>
      <c r="B165" s="3" t="s">
        <v>112</v>
      </c>
      <c r="C165" s="4" t="s">
        <v>24</v>
      </c>
      <c r="D165" s="2"/>
      <c r="E165" s="1">
        <v>7</v>
      </c>
    </row>
    <row r="166" spans="1:5" s="9" customFormat="1" ht="18">
      <c r="A166" s="1">
        <v>46</v>
      </c>
      <c r="B166" s="3" t="s">
        <v>113</v>
      </c>
      <c r="C166" s="4" t="s">
        <v>24</v>
      </c>
      <c r="D166" s="2"/>
      <c r="E166" s="1">
        <v>19</v>
      </c>
    </row>
    <row r="167" spans="1:5" s="9" customFormat="1" ht="18">
      <c r="A167" s="1">
        <v>47</v>
      </c>
      <c r="B167" s="3" t="s">
        <v>114</v>
      </c>
      <c r="C167" s="4" t="s">
        <v>24</v>
      </c>
      <c r="D167" s="2"/>
      <c r="E167" s="1">
        <v>5</v>
      </c>
    </row>
    <row r="168" spans="1:5" s="9" customFormat="1" ht="18">
      <c r="A168" s="1">
        <v>48</v>
      </c>
      <c r="B168" s="3" t="s">
        <v>115</v>
      </c>
      <c r="C168" s="4" t="s">
        <v>24</v>
      </c>
      <c r="D168" s="2"/>
      <c r="E168" s="1">
        <v>7</v>
      </c>
    </row>
    <row r="169" spans="1:5" s="9" customFormat="1" ht="18">
      <c r="A169" s="1">
        <v>49</v>
      </c>
      <c r="B169" s="3" t="s">
        <v>116</v>
      </c>
      <c r="C169" s="4" t="s">
        <v>24</v>
      </c>
      <c r="D169" s="2"/>
      <c r="E169" s="1">
        <v>22</v>
      </c>
    </row>
    <row r="170" spans="1:5" s="9" customFormat="1" ht="18">
      <c r="A170" s="1">
        <v>50</v>
      </c>
      <c r="B170" s="3" t="s">
        <v>117</v>
      </c>
      <c r="C170" s="4" t="s">
        <v>24</v>
      </c>
      <c r="D170" s="2"/>
      <c r="E170" s="1">
        <v>3</v>
      </c>
    </row>
    <row r="171" spans="1:5" s="9" customFormat="1" ht="18">
      <c r="A171" s="1">
        <v>51</v>
      </c>
      <c r="B171" s="3" t="s">
        <v>118</v>
      </c>
      <c r="C171" s="4" t="s">
        <v>24</v>
      </c>
      <c r="D171" s="2"/>
      <c r="E171" s="1">
        <v>1</v>
      </c>
    </row>
    <row r="172" spans="1:5" s="9" customFormat="1" ht="18">
      <c r="A172" s="1">
        <v>52</v>
      </c>
      <c r="B172" s="3" t="s">
        <v>119</v>
      </c>
      <c r="C172" s="4" t="s">
        <v>24</v>
      </c>
      <c r="D172" s="2"/>
      <c r="E172" s="1">
        <v>32</v>
      </c>
    </row>
    <row r="173" spans="1:5" s="9" customFormat="1" ht="18">
      <c r="A173" s="45" t="s">
        <v>120</v>
      </c>
      <c r="B173" s="45"/>
      <c r="C173" s="45"/>
      <c r="D173" s="45"/>
      <c r="E173" s="45"/>
    </row>
    <row r="174" spans="1:5" s="9" customFormat="1" ht="18">
      <c r="A174" s="1">
        <v>1</v>
      </c>
      <c r="B174" s="46" t="s">
        <v>121</v>
      </c>
      <c r="C174" s="1" t="s">
        <v>9</v>
      </c>
      <c r="D174" s="1"/>
      <c r="E174" s="1">
        <v>237</v>
      </c>
    </row>
    <row r="175" spans="1:5" s="9" customFormat="1" ht="18">
      <c r="A175" s="1">
        <v>2</v>
      </c>
      <c r="B175" s="47" t="s">
        <v>19</v>
      </c>
      <c r="C175" s="1" t="s">
        <v>9</v>
      </c>
      <c r="D175" s="1">
        <v>20</v>
      </c>
      <c r="E175" s="4">
        <v>0.4</v>
      </c>
    </row>
    <row r="176" spans="1:5" s="9" customFormat="1" ht="18">
      <c r="A176" s="1">
        <v>3</v>
      </c>
      <c r="B176" s="3" t="s">
        <v>122</v>
      </c>
      <c r="C176" s="1" t="s">
        <v>9</v>
      </c>
      <c r="D176" s="48">
        <f>55+12</f>
        <v>67</v>
      </c>
      <c r="E176" s="1">
        <v>1</v>
      </c>
    </row>
    <row r="177" spans="1:5" s="9" customFormat="1" ht="18">
      <c r="A177" s="1">
        <v>4</v>
      </c>
      <c r="B177" s="35" t="s">
        <v>123</v>
      </c>
      <c r="C177" s="4" t="s">
        <v>9</v>
      </c>
      <c r="D177" s="4"/>
      <c r="E177" s="4">
        <v>17</v>
      </c>
    </row>
    <row r="178" spans="1:5" s="9" customFormat="1" ht="18">
      <c r="A178" s="1">
        <v>5</v>
      </c>
      <c r="B178" s="49" t="s">
        <v>124</v>
      </c>
      <c r="C178" s="4" t="s">
        <v>9</v>
      </c>
      <c r="D178" s="4"/>
      <c r="E178" s="4">
        <v>46</v>
      </c>
    </row>
    <row r="179" spans="1:5" s="9" customFormat="1" ht="18">
      <c r="A179" s="1">
        <v>6</v>
      </c>
      <c r="B179" s="49" t="s">
        <v>125</v>
      </c>
      <c r="C179" s="4" t="s">
        <v>9</v>
      </c>
      <c r="D179" s="4"/>
      <c r="E179" s="4">
        <v>44</v>
      </c>
    </row>
    <row r="180" spans="1:5" s="9" customFormat="1" ht="18">
      <c r="A180" s="1">
        <v>7</v>
      </c>
      <c r="B180" s="47" t="s">
        <v>126</v>
      </c>
      <c r="C180" s="4" t="s">
        <v>9</v>
      </c>
      <c r="D180" s="4"/>
      <c r="E180" s="4">
        <v>10</v>
      </c>
    </row>
    <row r="181" spans="1:5" s="9" customFormat="1" ht="18">
      <c r="A181" s="1">
        <v>8</v>
      </c>
      <c r="B181" s="47" t="s">
        <v>127</v>
      </c>
      <c r="C181" s="1" t="s">
        <v>24</v>
      </c>
      <c r="D181" s="1"/>
      <c r="E181" s="1">
        <v>8</v>
      </c>
    </row>
    <row r="182" spans="1:5" s="9" customFormat="1" ht="18">
      <c r="A182" s="1">
        <v>9</v>
      </c>
      <c r="B182" s="35" t="s">
        <v>128</v>
      </c>
      <c r="C182" s="1" t="s">
        <v>24</v>
      </c>
      <c r="D182" s="1"/>
      <c r="E182" s="1">
        <v>210</v>
      </c>
    </row>
    <row r="183" spans="1:5" s="9" customFormat="1" ht="18">
      <c r="A183" s="1">
        <v>10</v>
      </c>
      <c r="B183" s="49" t="s">
        <v>129</v>
      </c>
      <c r="C183" s="1" t="s">
        <v>9</v>
      </c>
      <c r="D183" s="1"/>
      <c r="E183" s="1">
        <v>0.4</v>
      </c>
    </row>
    <row r="184" spans="1:5" s="9" customFormat="1" ht="18">
      <c r="A184" s="32" t="s">
        <v>130</v>
      </c>
      <c r="B184" s="32"/>
      <c r="C184" s="32"/>
      <c r="D184" s="32"/>
      <c r="E184" s="32"/>
    </row>
    <row r="185" spans="1:5" s="9" customFormat="1" ht="36">
      <c r="A185" s="14">
        <v>1</v>
      </c>
      <c r="B185" s="50" t="s">
        <v>131</v>
      </c>
      <c r="C185" s="16" t="s">
        <v>32</v>
      </c>
      <c r="D185" s="16"/>
      <c r="E185" s="4">
        <v>3</v>
      </c>
    </row>
    <row r="186" spans="1:5" s="9" customFormat="1" ht="18">
      <c r="A186" s="14">
        <v>2</v>
      </c>
      <c r="B186" s="17" t="s">
        <v>132</v>
      </c>
      <c r="C186" s="16" t="s">
        <v>9</v>
      </c>
      <c r="D186" s="16"/>
      <c r="E186" s="4">
        <v>7</v>
      </c>
    </row>
    <row r="187" spans="1:5" s="9" customFormat="1" ht="18">
      <c r="A187" s="12" t="s">
        <v>52</v>
      </c>
      <c r="B187" s="12"/>
      <c r="C187" s="12"/>
      <c r="D187" s="12"/>
      <c r="E187" s="12"/>
    </row>
    <row r="188" spans="1:5" s="9" customFormat="1" ht="18">
      <c r="A188" s="14">
        <v>1</v>
      </c>
      <c r="B188" s="17" t="s">
        <v>133</v>
      </c>
      <c r="C188" s="14" t="s">
        <v>24</v>
      </c>
      <c r="D188" s="26">
        <v>41</v>
      </c>
      <c r="E188" s="1">
        <v>45</v>
      </c>
    </row>
    <row r="189" spans="1:5" s="9" customFormat="1" ht="18">
      <c r="A189" s="51"/>
      <c r="B189" s="51"/>
      <c r="C189" s="51"/>
      <c r="D189" s="51"/>
      <c r="E189" s="52"/>
    </row>
    <row r="190" spans="1:5" s="9" customFormat="1" ht="18">
      <c r="A190" s="51"/>
      <c r="B190" s="51"/>
      <c r="C190" s="51"/>
      <c r="D190" s="51"/>
      <c r="E190" s="52"/>
    </row>
    <row r="191" spans="1:5" s="9" customFormat="1" ht="18">
      <c r="A191" s="53"/>
      <c r="B191" s="54" t="s">
        <v>135</v>
      </c>
      <c r="C191" s="54"/>
      <c r="D191" s="54"/>
      <c r="E191" s="55"/>
    </row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</sheetData>
  <sheetProtection/>
  <mergeCells count="16">
    <mergeCell ref="A120:E120"/>
    <mergeCell ref="A173:E173"/>
    <mergeCell ref="A184:E184"/>
    <mergeCell ref="A187:E187"/>
    <mergeCell ref="A5:E5"/>
    <mergeCell ref="A6:E6"/>
    <mergeCell ref="A40:E40"/>
    <mergeCell ref="A51:E51"/>
    <mergeCell ref="A79:E79"/>
    <mergeCell ref="A84:E84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2019-07-29T06:32:42Z</cp:lastPrinted>
  <dcterms:created xsi:type="dcterms:W3CDTF">1996-10-08T23:32:33Z</dcterms:created>
  <dcterms:modified xsi:type="dcterms:W3CDTF">2019-07-29T11:21:39Z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